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bookViews>
    <workbookView xWindow="0" yWindow="0" windowWidth="28800" windowHeight="12180"/>
  </bookViews>
  <sheets>
    <sheet name="PIGOO 2022" sheetId="1" r:id="rId1"/>
  </sheets>
  <externalReferences>
    <externalReference r:id="rId2"/>
    <externalReference r:id="rId3"/>
    <externalReference r:id="rId4"/>
  </externalReferences>
  <definedNames>
    <definedName name="_Cua1" localSheetId="0">#REF!</definedName>
    <definedName name="_Cua1">#REF!</definedName>
    <definedName name="aa" localSheetId="0">#REF!</definedName>
    <definedName name="aa">#REF!</definedName>
    <definedName name="Admin." localSheetId="0">'[1]Gastos de Admin.'!#REF!</definedName>
    <definedName name="Admin.">'[1]Gastos de Admin.'!#REF!</definedName>
    <definedName name="Admin2">'[2]Gastos de Admin.'!$H$234</definedName>
    <definedName name="_xlnm.Extract" localSheetId="0">#REF!</definedName>
    <definedName name="_xlnm.Extract">#REF!</definedName>
    <definedName name="_xlnm.Print_Area" localSheetId="0">'PIGOO 2022'!$B$1:$O$230</definedName>
    <definedName name="Comerc." localSheetId="0">#REF!</definedName>
    <definedName name="Comerc.">#REF!</definedName>
    <definedName name="Cua">#REF!</definedName>
    <definedName name="Egresos">#REF!</definedName>
    <definedName name="Grales." localSheetId="0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Rubro">[3]!Tabla5[#Data]</definedName>
    <definedName name="_xlnm.Print_Titles" localSheetId="0">'PIGOO 2022'!$1:$9</definedName>
    <definedName name="Tot.Gastos" localSheetId="0">#REF!</definedName>
    <definedName name="Tot.Gastos">#REF!</definedName>
    <definedName name="xxxx" localSheetId="0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0" i="1" l="1"/>
  <c r="O149" i="1" s="1"/>
  <c r="O123" i="1"/>
  <c r="O78" i="1"/>
  <c r="O42" i="1"/>
  <c r="O40" i="1"/>
  <c r="O39" i="1"/>
  <c r="O38" i="1"/>
  <c r="O37" i="1" s="1"/>
  <c r="O36" i="1"/>
  <c r="O33" i="1"/>
  <c r="O32" i="1"/>
  <c r="O31" i="1"/>
  <c r="O30" i="1"/>
  <c r="O29" i="1"/>
  <c r="O27" i="1"/>
  <c r="O26" i="1"/>
  <c r="O25" i="1" s="1"/>
  <c r="O22" i="1"/>
  <c r="O20" i="1"/>
  <c r="O19" i="1"/>
  <c r="O18" i="1"/>
  <c r="O17" i="1"/>
  <c r="O16" i="1"/>
  <c r="O15" i="1"/>
  <c r="O14" i="1"/>
  <c r="O13" i="1"/>
  <c r="O12" i="1"/>
  <c r="O11" i="1"/>
  <c r="O35" i="1" l="1"/>
  <c r="O24" i="1"/>
</calcChain>
</file>

<file path=xl/comments1.xml><?xml version="1.0" encoding="utf-8"?>
<comments xmlns="http://schemas.openxmlformats.org/spreadsheetml/2006/main">
  <authors>
    <author>MANUELVAL</author>
    <author>RodoPC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B96" authorId="1" shapeId="0">
      <text>
        <r>
          <rPr>
            <b/>
            <sz val="9"/>
            <color indexed="81"/>
            <rFont val="Tahoma"/>
            <family val="2"/>
          </rPr>
          <t>Agua Segura +
Pipas a casa + 
Agua rechazo pta parral + 
Agua rechazo pta la prieta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B124" authorId="0" shapeId="0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B217" authorId="0" shapeId="0">
      <text>
        <r>
          <rPr>
            <b/>
            <sz val="9"/>
            <color indexed="81"/>
            <rFont val="Tahoma"/>
            <family val="2"/>
          </rPr>
          <t>son 15 de direccion tecnica, 6 de comercial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</rPr>
          <t>se suma la informacion de dir tecnica de fugas detectadas con la informacion de dir comercial de fugas detectadas en registro</t>
        </r>
      </text>
    </comment>
    <comment ref="B219" authorId="0" shapeId="0">
      <text>
        <r>
          <rPr>
            <b/>
            <sz val="9"/>
            <color indexed="81"/>
            <rFont val="Tahoma"/>
            <family val="2"/>
          </rPr>
          <t>se suma la informacion de dir tecnica de fugas reparadas con la informacion de dir comercial de fugas reparadas en registro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B22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B22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B22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<sst xmlns="http://schemas.openxmlformats.org/spreadsheetml/2006/main" count="441" uniqueCount="382">
  <si>
    <t>REACTIVO</t>
  </si>
  <si>
    <t>JUNTA MUNICIPAL DE AGUA Y SANEAMIENTO PARRAL</t>
  </si>
  <si>
    <t>Ejercicio Fiscal 2022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</si>
  <si>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</si>
  <si>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</si>
  <si>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</si>
  <si>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</si>
  <si>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</si>
  <si>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</si>
  <si>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</si>
  <si>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</si>
  <si>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</si>
  <si>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</si>
  <si>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</si>
  <si>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</si>
  <si>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</si>
  <si>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</si>
  <si>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</si>
  <si>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</si>
  <si>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</si>
  <si>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</si>
  <si>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</si>
  <si>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</si>
  <si>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</si>
  <si>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</si>
  <si>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</si>
  <si>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</si>
  <si>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</si>
  <si>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</si>
  <si>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Resultados de Gestion</t>
  </si>
  <si>
    <t>001</t>
  </si>
  <si>
    <t>1. Ingresos  (A+B)</t>
  </si>
  <si>
    <t>002</t>
  </si>
  <si>
    <t>A) Ingresos propios netos (A+B)</t>
  </si>
  <si>
    <t>003</t>
  </si>
  <si>
    <t>a) Ingresos propios (Acreditado a Saldo de Usuarios)</t>
  </si>
  <si>
    <t>004</t>
  </si>
  <si>
    <t>i) ingresos por agua, alcantarillado y saneamiento</t>
  </si>
  <si>
    <t>005</t>
  </si>
  <si>
    <t>i-a) ingresos por agua a tiempo</t>
  </si>
  <si>
    <t>006</t>
  </si>
  <si>
    <t>i-b) ingresos por rezago</t>
  </si>
  <si>
    <t>007</t>
  </si>
  <si>
    <t>i-c)) Otros ingresos propios (derechos-accesorios)</t>
  </si>
  <si>
    <t>008</t>
  </si>
  <si>
    <t>ii) resto de los ingresos propios</t>
  </si>
  <si>
    <t>009</t>
  </si>
  <si>
    <t>b) Descuento social</t>
  </si>
  <si>
    <t>010</t>
  </si>
  <si>
    <t>c) Bonificaciones</t>
  </si>
  <si>
    <t>011</t>
  </si>
  <si>
    <t>B) Ingresos indirectos</t>
  </si>
  <si>
    <t>012</t>
  </si>
  <si>
    <t>2. Egresos (A+B+C)</t>
  </si>
  <si>
    <t>013</t>
  </si>
  <si>
    <t>A) Costos y gastos de Operación (a+b+c+d)</t>
  </si>
  <si>
    <t>014</t>
  </si>
  <si>
    <t>a) Servicios personales</t>
  </si>
  <si>
    <t>015</t>
  </si>
  <si>
    <t>b) Materiales y suministros</t>
  </si>
  <si>
    <t>016</t>
  </si>
  <si>
    <t>c) Servicios Generales (i+ii+iii)</t>
  </si>
  <si>
    <t>017</t>
  </si>
  <si>
    <t>i) Energía eléctrica (operación)</t>
  </si>
  <si>
    <t>018</t>
  </si>
  <si>
    <t>ii) Aportaciones y Derechos (5% JCAS)</t>
  </si>
  <si>
    <t>019</t>
  </si>
  <si>
    <t xml:space="preserve">iii) DFEA Pagados </t>
  </si>
  <si>
    <t>020</t>
  </si>
  <si>
    <t>iv) Resto de los Servicios</t>
  </si>
  <si>
    <t>021</t>
  </si>
  <si>
    <t>d) Apoyos y transferencias y Otros</t>
  </si>
  <si>
    <t>* NO REPETIR LAS BONIFICACIONES, DESCUENTOS Y AJUSTES EN LOS GASTOS OPERATIVOS.</t>
  </si>
  <si>
    <t>022</t>
  </si>
  <si>
    <t>Resultado del Ejercicio</t>
  </si>
  <si>
    <t>023</t>
  </si>
  <si>
    <t>B) Creditos</t>
  </si>
  <si>
    <t>024</t>
  </si>
  <si>
    <t>C) Inversiones propias</t>
  </si>
  <si>
    <t>025</t>
  </si>
  <si>
    <t>Ampliación</t>
  </si>
  <si>
    <t>026</t>
  </si>
  <si>
    <t>Rehabilitación</t>
  </si>
  <si>
    <t>027</t>
  </si>
  <si>
    <t>Activo Fijo</t>
  </si>
  <si>
    <t>028</t>
  </si>
  <si>
    <t>Deficit/Superavit</t>
  </si>
  <si>
    <t>029</t>
  </si>
  <si>
    <t>D) Inversiones de Gobierno</t>
  </si>
  <si>
    <t>Cuentas de Balance</t>
  </si>
  <si>
    <t>030</t>
  </si>
  <si>
    <t>Saldo En Bancos</t>
  </si>
  <si>
    <t>031</t>
  </si>
  <si>
    <t>Cuenta Corriente</t>
  </si>
  <si>
    <t>032</t>
  </si>
  <si>
    <t>Provisiones</t>
  </si>
  <si>
    <t>033</t>
  </si>
  <si>
    <t>Inversiones</t>
  </si>
  <si>
    <t>034</t>
  </si>
  <si>
    <t>Activo Circulante</t>
  </si>
  <si>
    <t>035</t>
  </si>
  <si>
    <t xml:space="preserve">       Activo Total</t>
  </si>
  <si>
    <t>036</t>
  </si>
  <si>
    <t>Pasivo Circulante</t>
  </si>
  <si>
    <t>037</t>
  </si>
  <si>
    <t xml:space="preserve">       Pasivo Total</t>
  </si>
  <si>
    <t>038</t>
  </si>
  <si>
    <t xml:space="preserve">      Saldo DFEA pendiente de pago</t>
  </si>
  <si>
    <t>039</t>
  </si>
  <si>
    <t>Saldo en bancos provisionado para:</t>
  </si>
  <si>
    <t>040</t>
  </si>
  <si>
    <t>A) Aguinaldos al cierre del mes</t>
  </si>
  <si>
    <t>041</t>
  </si>
  <si>
    <t>B) DFEA al cierre del mes</t>
  </si>
  <si>
    <t>042</t>
  </si>
  <si>
    <t>C) Inversión en bancos al cierre de mes</t>
  </si>
  <si>
    <t>Otros datos para Indicadores</t>
  </si>
  <si>
    <t>043</t>
  </si>
  <si>
    <t>Importe de IVA recuperado en el mes (ya depositado)</t>
  </si>
  <si>
    <t>044</t>
  </si>
  <si>
    <t xml:space="preserve">Importe de IVA por recuperar </t>
  </si>
  <si>
    <t>045</t>
  </si>
  <si>
    <t>Energía Eléctrica de Operación en KW (A+B+C)</t>
  </si>
  <si>
    <t>046</t>
  </si>
  <si>
    <t>A) Agua potable</t>
  </si>
  <si>
    <t>047</t>
  </si>
  <si>
    <t>B) Alcantarillado</t>
  </si>
  <si>
    <t>048</t>
  </si>
  <si>
    <t>C) Saneamiento</t>
  </si>
  <si>
    <t>049</t>
  </si>
  <si>
    <t>Desglose Consumo Eléctrico $ (Pesos)</t>
  </si>
  <si>
    <t>050</t>
  </si>
  <si>
    <t>051</t>
  </si>
  <si>
    <t>052</t>
  </si>
  <si>
    <t>053</t>
  </si>
  <si>
    <t>Avance de Estudio de Eficiencia Electromecanica (% avance)</t>
  </si>
  <si>
    <t>054</t>
  </si>
  <si>
    <t>Avance de Diagnostico de Medición de Presiones y Recuperción de caudales (% avance)</t>
  </si>
  <si>
    <t>Indicadores de Gestión</t>
  </si>
  <si>
    <t>055</t>
  </si>
  <si>
    <t>Eficiencia Fisica</t>
  </si>
  <si>
    <t>056</t>
  </si>
  <si>
    <t>Eficiencia Comercial (M3 cobrados a tiempo VS M3 Facturados)</t>
  </si>
  <si>
    <t>057</t>
  </si>
  <si>
    <t>Eficiencia Total de Cobranza (Cobranza Neta VS Facturado)</t>
  </si>
  <si>
    <t>058</t>
  </si>
  <si>
    <t>Dotacion</t>
  </si>
  <si>
    <t>059</t>
  </si>
  <si>
    <t>Consumo</t>
  </si>
  <si>
    <t>Agua Potable</t>
  </si>
  <si>
    <t>060</t>
  </si>
  <si>
    <t>Volumen de agua producida en m3</t>
  </si>
  <si>
    <t>061</t>
  </si>
  <si>
    <t>Pozo Profundo</t>
  </si>
  <si>
    <t>062</t>
  </si>
  <si>
    <t>Galerias Filtrantes</t>
  </si>
  <si>
    <t>063</t>
  </si>
  <si>
    <t>Manantial</t>
  </si>
  <si>
    <t>064</t>
  </si>
  <si>
    <t>Presas</t>
  </si>
  <si>
    <t>065</t>
  </si>
  <si>
    <t>Volumen de agua facturada en m3 (A+B+C+D+E)</t>
  </si>
  <si>
    <t>066</t>
  </si>
  <si>
    <t>A) Doméstico</t>
  </si>
  <si>
    <t>067</t>
  </si>
  <si>
    <t>B) Comercial</t>
  </si>
  <si>
    <t>068</t>
  </si>
  <si>
    <t>C) Industrial</t>
  </si>
  <si>
    <t>069</t>
  </si>
  <si>
    <t>D) Escolar</t>
  </si>
  <si>
    <t>070</t>
  </si>
  <si>
    <t>E) Público</t>
  </si>
  <si>
    <t>071</t>
  </si>
  <si>
    <t>Volumen de Agua Entregado no Facturado (Pipa / Garza / Rechazo por potab)</t>
  </si>
  <si>
    <t>072</t>
  </si>
  <si>
    <t>Volumen de agua cobrado en m3 (A+B+C)</t>
  </si>
  <si>
    <t>073</t>
  </si>
  <si>
    <t>A) A Tiempo</t>
  </si>
  <si>
    <t>074</t>
  </si>
  <si>
    <t>B) Con Rezago del Ejercicio Actual</t>
  </si>
  <si>
    <t>075</t>
  </si>
  <si>
    <t>C) Con Rezago de Ejercicios Anteriores</t>
  </si>
  <si>
    <t>Saneamiento</t>
  </si>
  <si>
    <t>Agua Tratada (lagunas de oxidación, PTAR, etc)</t>
  </si>
  <si>
    <t>076</t>
  </si>
  <si>
    <t>Volumen de agua tratado en m3 (entra a planta)</t>
  </si>
  <si>
    <t>077</t>
  </si>
  <si>
    <t>Volumen de agua producido en m3 (sale de planta)</t>
  </si>
  <si>
    <t>078</t>
  </si>
  <si>
    <t xml:space="preserve">     A) Vendida</t>
  </si>
  <si>
    <t>079</t>
  </si>
  <si>
    <t xml:space="preserve">     B) Comprometida</t>
  </si>
  <si>
    <t>080</t>
  </si>
  <si>
    <t xml:space="preserve">     C) Descargada</t>
  </si>
  <si>
    <t>Comercial</t>
  </si>
  <si>
    <t>081</t>
  </si>
  <si>
    <t>Facturación de Agua, Alcant. y Saneamiento en $ (A+B+C+D+E)</t>
  </si>
  <si>
    <t>082</t>
  </si>
  <si>
    <t>083</t>
  </si>
  <si>
    <t>084</t>
  </si>
  <si>
    <t>085</t>
  </si>
  <si>
    <t>086</t>
  </si>
  <si>
    <t>087</t>
  </si>
  <si>
    <t>Cobrado de Agua, Alcant. y Saneamiento en $ (A+B+C+D+E)</t>
  </si>
  <si>
    <t>088</t>
  </si>
  <si>
    <t>089</t>
  </si>
  <si>
    <t>090</t>
  </si>
  <si>
    <t>091</t>
  </si>
  <si>
    <t>092</t>
  </si>
  <si>
    <t>093</t>
  </si>
  <si>
    <t>Cobranza Total Neta (Ingreso - Bonificaciones y Descuentos)</t>
  </si>
  <si>
    <t>094</t>
  </si>
  <si>
    <t>No. De Cortes Efectivos del Mes</t>
  </si>
  <si>
    <t>095</t>
  </si>
  <si>
    <t>No. De Reconexiones del Mes</t>
  </si>
  <si>
    <t>096</t>
  </si>
  <si>
    <t>Importe de Multas Cobradas</t>
  </si>
  <si>
    <t/>
  </si>
  <si>
    <t>Padrón de usuarios</t>
  </si>
  <si>
    <t>097</t>
  </si>
  <si>
    <t>Total de conexiones de agua Activas (A+B)</t>
  </si>
  <si>
    <t>098</t>
  </si>
  <si>
    <t>A) Conexiones de servicio medido  (a+b+c+d+e)</t>
  </si>
  <si>
    <t>099</t>
  </si>
  <si>
    <t>a) Doméstico</t>
  </si>
  <si>
    <t>100</t>
  </si>
  <si>
    <t>b) Comercial</t>
  </si>
  <si>
    <t>101</t>
  </si>
  <si>
    <t>c) Industrial</t>
  </si>
  <si>
    <t>102</t>
  </si>
  <si>
    <t>d) Escolar</t>
  </si>
  <si>
    <t>103</t>
  </si>
  <si>
    <t>e) Público</t>
  </si>
  <si>
    <t>104</t>
  </si>
  <si>
    <t>B) Conexiones de cuota fija (a+b+c+d+e)</t>
  </si>
  <si>
    <t>105</t>
  </si>
  <si>
    <t>106</t>
  </si>
  <si>
    <t>107</t>
  </si>
  <si>
    <t>108</t>
  </si>
  <si>
    <t>109</t>
  </si>
  <si>
    <t>110</t>
  </si>
  <si>
    <t>C) Conexiones No Activas o Congeladas</t>
  </si>
  <si>
    <t>111</t>
  </si>
  <si>
    <t>Total de descargas de alcantarillado</t>
  </si>
  <si>
    <t>112</t>
  </si>
  <si>
    <t>Cobertura de Alcantarillado</t>
  </si>
  <si>
    <t xml:space="preserve">Analítico del Rezago </t>
  </si>
  <si>
    <t>113</t>
  </si>
  <si>
    <t>Monto del Rezago (A+B+C)</t>
  </si>
  <si>
    <t>114</t>
  </si>
  <si>
    <t>A) Rezago cobrable (a+b+c)</t>
  </si>
  <si>
    <t>115</t>
  </si>
  <si>
    <t>116</t>
  </si>
  <si>
    <t>117</t>
  </si>
  <si>
    <t>118</t>
  </si>
  <si>
    <t>B) Escolar</t>
  </si>
  <si>
    <t>119</t>
  </si>
  <si>
    <t>C) Público</t>
  </si>
  <si>
    <t>120</t>
  </si>
  <si>
    <t>No. De tomas con rezago:</t>
  </si>
  <si>
    <t>121</t>
  </si>
  <si>
    <t xml:space="preserve">              2 meses</t>
  </si>
  <si>
    <t>122</t>
  </si>
  <si>
    <t xml:space="preserve">              4 meses</t>
  </si>
  <si>
    <t>123</t>
  </si>
  <si>
    <t xml:space="preserve">              8 meses</t>
  </si>
  <si>
    <t>124</t>
  </si>
  <si>
    <t xml:space="preserve">              1 año</t>
  </si>
  <si>
    <t>Tarifa mas Popular $</t>
  </si>
  <si>
    <t>125</t>
  </si>
  <si>
    <t xml:space="preserve">              Domiciliaria $  X 20 m3</t>
  </si>
  <si>
    <t>126</t>
  </si>
  <si>
    <t xml:space="preserve">               Comercial $ X 25 m3</t>
  </si>
  <si>
    <t>127</t>
  </si>
  <si>
    <t xml:space="preserve">               Industrial $   X 80 m3</t>
  </si>
  <si>
    <t>128</t>
  </si>
  <si>
    <t xml:space="preserve">Volumen estimado cuota fija mas comun m3/mes </t>
  </si>
  <si>
    <t xml:space="preserve">Coberturas de servicios </t>
  </si>
  <si>
    <t>129</t>
  </si>
  <si>
    <t>No. habitantes según censo/proyecc Consejo Estatal de Poblacion</t>
  </si>
  <si>
    <t>130</t>
  </si>
  <si>
    <t>No. de habitantes con servicio de agua potable</t>
  </si>
  <si>
    <t>131</t>
  </si>
  <si>
    <t>No. de habitantes con servicio de alcantarillado</t>
  </si>
  <si>
    <t>132</t>
  </si>
  <si>
    <t>No. de Localidades Atendidas (comunidades o comites de agua)</t>
  </si>
  <si>
    <t>NA</t>
  </si>
  <si>
    <t>133</t>
  </si>
  <si>
    <t>No. de usuarios  en las Localidades Atendidas</t>
  </si>
  <si>
    <t>134</t>
  </si>
  <si>
    <t xml:space="preserve">No. de usuarios con pagos a tiempo </t>
  </si>
  <si>
    <t>135</t>
  </si>
  <si>
    <t>No. de usuarios con descuento social</t>
  </si>
  <si>
    <t>136</t>
  </si>
  <si>
    <t>Presion minima de suministro en la red (mca)</t>
  </si>
  <si>
    <t>137</t>
  </si>
  <si>
    <t>Presión media de suministro en la red (mca)</t>
  </si>
  <si>
    <t>138</t>
  </si>
  <si>
    <t>Presion maxima de suministro en la red (mca)</t>
  </si>
  <si>
    <t>139</t>
  </si>
  <si>
    <t>Longitud total de tubería de distribución (km)</t>
  </si>
  <si>
    <t>140</t>
  </si>
  <si>
    <t>Longitud total de Alcantarillado (km)</t>
  </si>
  <si>
    <t>141</t>
  </si>
  <si>
    <t>Longitud de tubería de distribución  rehabilitada (Km)</t>
  </si>
  <si>
    <t>142</t>
  </si>
  <si>
    <t>Longitud de tubería de drenaje  rehabilitada (Km)</t>
  </si>
  <si>
    <t>143</t>
  </si>
  <si>
    <t>No. de micromedidores rehabilitados</t>
  </si>
  <si>
    <t>144</t>
  </si>
  <si>
    <t>No. de micromedidores Instalados Nuevos</t>
  </si>
  <si>
    <t>145</t>
  </si>
  <si>
    <t>No. de micromedidores funcionando</t>
  </si>
  <si>
    <t>146</t>
  </si>
  <si>
    <t>No. de micromedidores calibrados</t>
  </si>
  <si>
    <t>N/A</t>
  </si>
  <si>
    <t>147</t>
  </si>
  <si>
    <t>No. de macromedidores instalados en captaciones</t>
  </si>
  <si>
    <t>148</t>
  </si>
  <si>
    <t>No. de macromedidores funcionando</t>
  </si>
  <si>
    <t>149</t>
  </si>
  <si>
    <t>No. de macromedidores calibrados</t>
  </si>
  <si>
    <t>150</t>
  </si>
  <si>
    <t>No. Fuentes de abastecimiento</t>
  </si>
  <si>
    <t>151</t>
  </si>
  <si>
    <t xml:space="preserve">           Pozos profundos</t>
  </si>
  <si>
    <t>152</t>
  </si>
  <si>
    <t xml:space="preserve">           Presas</t>
  </si>
  <si>
    <t>153</t>
  </si>
  <si>
    <t xml:space="preserve">           Galerias filtrantes</t>
  </si>
  <si>
    <t>154</t>
  </si>
  <si>
    <t xml:space="preserve">           Manantiales</t>
  </si>
  <si>
    <t>155</t>
  </si>
  <si>
    <t xml:space="preserve">           Otros (Minas)</t>
  </si>
  <si>
    <t>156</t>
  </si>
  <si>
    <t>No. Fuentes de abastecimiento Activas</t>
  </si>
  <si>
    <t>157</t>
  </si>
  <si>
    <t>No. De Tanques de Almacenamiento</t>
  </si>
  <si>
    <t>158</t>
  </si>
  <si>
    <t>Volumen de Almacenamiento de los Tanques m3</t>
  </si>
  <si>
    <t>Recursos humanos</t>
  </si>
  <si>
    <t>159</t>
  </si>
  <si>
    <t>A) Empleados Activos (a+b+c)</t>
  </si>
  <si>
    <t>160</t>
  </si>
  <si>
    <t>a) Administración          Confianza</t>
  </si>
  <si>
    <t>161</t>
  </si>
  <si>
    <t xml:space="preserve">                                   Sindicalizados</t>
  </si>
  <si>
    <t>162</t>
  </si>
  <si>
    <t>b) Comercialización       Confianza</t>
  </si>
  <si>
    <t>163</t>
  </si>
  <si>
    <t>164</t>
  </si>
  <si>
    <t>c) Operación                 Confianza</t>
  </si>
  <si>
    <t>165</t>
  </si>
  <si>
    <t>166</t>
  </si>
  <si>
    <t>B) Pensionados y jubilados</t>
  </si>
  <si>
    <t>167</t>
  </si>
  <si>
    <t>Confianza</t>
  </si>
  <si>
    <t>168</t>
  </si>
  <si>
    <t>Sindicalizados</t>
  </si>
  <si>
    <t>Sistemas de Información de Usuarios</t>
  </si>
  <si>
    <t>169</t>
  </si>
  <si>
    <t>No. de empleados dedicados al control de fugas</t>
  </si>
  <si>
    <t>170</t>
  </si>
  <si>
    <t>No. de fugas detectadas</t>
  </si>
  <si>
    <t>171</t>
  </si>
  <si>
    <t>No. de fugas reparadas</t>
  </si>
  <si>
    <t>172</t>
  </si>
  <si>
    <t>No. de usuarios abastecidos con pipas</t>
  </si>
  <si>
    <t>173</t>
  </si>
  <si>
    <t>No. de quejas recibidas</t>
  </si>
  <si>
    <t>174</t>
  </si>
  <si>
    <t>No. de quejas atendidas</t>
  </si>
  <si>
    <t>175</t>
  </si>
  <si>
    <t>No de tomas con servicio continuo</t>
  </si>
  <si>
    <t>176</t>
  </si>
  <si>
    <t>No. de tomas con servicio menor de 12 hrs</t>
  </si>
  <si>
    <t>INDICADORES DE RESULTADO  2022</t>
  </si>
  <si>
    <t>Ing. Jose Luis Franco Jurado</t>
  </si>
  <si>
    <t>Director Ejecutivo</t>
  </si>
  <si>
    <t>Lic. Brigida Karina Arroyo Rubio</t>
  </si>
  <si>
    <t>Director Financiero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</si>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</sst>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0_ ;[Red]\-#,##0.00\ "/>
    <numFmt numFmtId="166" formatCode="_-* #,##0_-;\-* #,##0_-;_-* &quot;-&quot;??_-;_-@_-"/>
    <numFmt numFmtId="167" formatCode="_(* #,##0_);_(* \(#,##0\);_(* &quot;-&quot;_);_(@_)"/>
    <numFmt numFmtId="168" formatCode="_(* #,##0_);_(* \(#,##0\);_(* &quot;-&quot;??_);_(@_)"/>
    <numFmt numFmtId="169" formatCode="#,##0_ ;[Red]\-#,##0\ "/>
    <numFmt numFmtId="170" formatCode="0.0%"/>
    <numFmt numFmtId="171" formatCode="#,##0.00;[Red]#,##0.00"/>
    <numFmt numFmtId="172" formatCode="_-* #,##0.0_-;\-* #,##0.0_-;_-* &quot;-&quot;??_-;_-@_-"/>
    <numFmt numFmtId="173" formatCode="_-* #,##0.000_-;\-* #,##0.000_-;_-* &quot;-&quot;??_-;_-@_-"/>
    <numFmt numFmtId="174" formatCode="_-* #,##0.0000_-;\-* #,##0.00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Arial"/>
      <family val="2"/>
    </font>
    <font>
      <sz val="11"/>
      <color theme="5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174">
    <xf numFmtId="0" fontId="0" fillId="0" borderId="0" xfId="0"/>
    <xf numFmtId="0" fontId="6" fillId="2" borderId="0" xfId="3" applyFont="1" applyFill="1"/>
    <xf numFmtId="0" fontId="10" fillId="0" borderId="0" xfId="0" applyFont="1"/>
    <xf numFmtId="1" fontId="11" fillId="0" borderId="0" xfId="3" applyNumberFormat="1" applyFont="1" applyAlignment="1">
      <alignment horizontal="center"/>
    </xf>
    <xf numFmtId="0" fontId="3" fillId="0" borderId="0" xfId="0" applyFont="1"/>
    <xf numFmtId="0" fontId="12" fillId="4" borderId="1" xfId="3" applyFont="1" applyFill="1" applyBorder="1" applyAlignment="1">
      <alignment horizontal="center" vertical="center"/>
    </xf>
    <xf numFmtId="1" fontId="12" fillId="4" borderId="2" xfId="3" applyNumberFormat="1" applyFont="1" applyFill="1" applyBorder="1" applyAlignment="1">
      <alignment horizontal="center" vertical="center" wrapText="1"/>
    </xf>
    <xf numFmtId="0" fontId="8" fillId="5" borderId="3" xfId="3" applyFont="1" applyFill="1" applyBorder="1" applyAlignment="1">
      <alignment horizontal="center" vertical="center"/>
    </xf>
    <xf numFmtId="1" fontId="12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6" borderId="4" xfId="0" applyFont="1" applyFill="1" applyBorder="1" applyAlignment="1">
      <alignment horizontal="left" vertical="center"/>
    </xf>
    <xf numFmtId="164" fontId="13" fillId="6" borderId="5" xfId="4" applyFont="1" applyFill="1" applyBorder="1" applyAlignment="1" applyProtection="1">
      <alignment horizontal="right" vertical="center"/>
    </xf>
    <xf numFmtId="0" fontId="14" fillId="7" borderId="6" xfId="0" applyFont="1" applyFill="1" applyBorder="1" applyAlignment="1">
      <alignment horizontal="left" vertical="center" indent="2"/>
    </xf>
    <xf numFmtId="164" fontId="15" fillId="7" borderId="7" xfId="4" applyFont="1" applyFill="1" applyBorder="1" applyAlignment="1" applyProtection="1">
      <alignment horizontal="right" vertical="center"/>
    </xf>
    <xf numFmtId="0" fontId="14" fillId="7" borderId="6" xfId="0" applyFont="1" applyFill="1" applyBorder="1" applyAlignment="1">
      <alignment horizontal="left" vertical="center" indent="4"/>
    </xf>
    <xf numFmtId="0" fontId="16" fillId="7" borderId="6" xfId="0" applyFont="1" applyFill="1" applyBorder="1" applyAlignment="1">
      <alignment horizontal="left" vertical="center" indent="6"/>
    </xf>
    <xf numFmtId="0" fontId="16" fillId="0" borderId="6" xfId="0" applyFont="1" applyBorder="1" applyAlignment="1">
      <alignment horizontal="left" vertical="center" indent="9"/>
    </xf>
    <xf numFmtId="164" fontId="15" fillId="8" borderId="7" xfId="4" applyFont="1" applyFill="1" applyBorder="1" applyAlignment="1" applyProtection="1">
      <alignment horizontal="right" vertical="center"/>
    </xf>
    <xf numFmtId="165" fontId="15" fillId="0" borderId="7" xfId="4" applyNumberFormat="1" applyFont="1" applyFill="1" applyBorder="1" applyAlignment="1" applyProtection="1">
      <alignment horizontal="right" vertical="center"/>
    </xf>
    <xf numFmtId="164" fontId="15" fillId="0" borderId="7" xfId="4" applyFont="1" applyFill="1" applyBorder="1" applyAlignment="1" applyProtection="1">
      <alignment horizontal="right" vertical="center"/>
    </xf>
    <xf numFmtId="0" fontId="16" fillId="0" borderId="6" xfId="0" applyFont="1" applyBorder="1" applyAlignment="1">
      <alignment horizontal="left" vertical="center" indent="6"/>
    </xf>
    <xf numFmtId="0" fontId="16" fillId="0" borderId="6" xfId="0" applyFont="1" applyBorder="1" applyAlignment="1">
      <alignment horizontal="left" vertical="center" indent="4"/>
    </xf>
    <xf numFmtId="0" fontId="16" fillId="0" borderId="6" xfId="0" applyFont="1" applyBorder="1" applyAlignment="1">
      <alignment horizontal="left" vertical="center" indent="2"/>
    </xf>
    <xf numFmtId="0" fontId="15" fillId="0" borderId="6" xfId="0" applyFont="1" applyBorder="1" applyAlignment="1">
      <alignment horizontal="left" vertical="center" indent="2"/>
    </xf>
    <xf numFmtId="164" fontId="15" fillId="9" borderId="7" xfId="4" applyFont="1" applyFill="1" applyBorder="1" applyAlignment="1" applyProtection="1">
      <alignment horizontal="right" vertical="center"/>
    </xf>
    <xf numFmtId="0" fontId="8" fillId="6" borderId="6" xfId="0" applyFont="1" applyFill="1" applyBorder="1" applyAlignment="1">
      <alignment horizontal="left" vertical="center"/>
    </xf>
    <xf numFmtId="164" fontId="13" fillId="6" borderId="7" xfId="4" applyFont="1" applyFill="1" applyBorder="1" applyAlignment="1" applyProtection="1">
      <alignment horizontal="right" vertical="center"/>
    </xf>
    <xf numFmtId="164" fontId="13" fillId="7" borderId="7" xfId="4" applyFont="1" applyFill="1" applyBorder="1" applyAlignment="1" applyProtection="1">
      <alignment horizontal="right" vertical="center"/>
    </xf>
    <xf numFmtId="0" fontId="17" fillId="0" borderId="6" xfId="0" applyFont="1" applyBorder="1" applyAlignment="1">
      <alignment horizontal="left" vertical="center" indent="4"/>
    </xf>
    <xf numFmtId="0" fontId="15" fillId="7" borderId="6" xfId="0" applyFont="1" applyFill="1" applyBorder="1" applyAlignment="1">
      <alignment horizontal="left" vertical="center" indent="4"/>
    </xf>
    <xf numFmtId="0" fontId="18" fillId="10" borderId="6" xfId="0" quotePrefix="1" applyFont="1" applyFill="1" applyBorder="1" applyAlignment="1">
      <alignment horizontal="left" vertical="center" indent="4"/>
    </xf>
    <xf numFmtId="0" fontId="19" fillId="7" borderId="6" xfId="0" applyFont="1" applyFill="1" applyBorder="1" applyAlignment="1">
      <alignment horizontal="right" vertical="center"/>
    </xf>
    <xf numFmtId="0" fontId="15" fillId="7" borderId="6" xfId="0" applyFont="1" applyFill="1" applyBorder="1" applyAlignment="1">
      <alignment horizontal="left" vertical="center" indent="2"/>
    </xf>
    <xf numFmtId="0" fontId="19" fillId="0" borderId="6" xfId="0" applyFont="1" applyBorder="1" applyAlignment="1">
      <alignment horizontal="right" vertical="center"/>
    </xf>
    <xf numFmtId="164" fontId="13" fillId="0" borderId="7" xfId="4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indent="2"/>
    </xf>
    <xf numFmtId="164" fontId="13" fillId="9" borderId="7" xfId="4" applyFont="1" applyFill="1" applyBorder="1" applyAlignment="1" applyProtection="1">
      <alignment horizontal="right" vertical="center"/>
    </xf>
    <xf numFmtId="0" fontId="2" fillId="0" borderId="0" xfId="0" applyFont="1"/>
    <xf numFmtId="0" fontId="6" fillId="0" borderId="8" xfId="3" applyFont="1" applyBorder="1"/>
    <xf numFmtId="164" fontId="15" fillId="0" borderId="9" xfId="4" applyFont="1" applyFill="1" applyBorder="1" applyAlignment="1" applyProtection="1">
      <alignment horizontal="right" vertical="center"/>
    </xf>
    <xf numFmtId="166" fontId="13" fillId="7" borderId="7" xfId="4" applyNumberFormat="1" applyFont="1" applyFill="1" applyBorder="1" applyAlignment="1" applyProtection="1">
      <alignment horizontal="right" vertical="center"/>
    </xf>
    <xf numFmtId="166" fontId="15" fillId="8" borderId="7" xfId="4" applyNumberFormat="1" applyFont="1" applyFill="1" applyBorder="1" applyAlignment="1" applyProtection="1">
      <alignment horizontal="right" vertical="center"/>
      <protection locked="0"/>
    </xf>
    <xf numFmtId="166" fontId="15" fillId="0" borderId="7" xfId="4" applyNumberFormat="1" applyFont="1" applyFill="1" applyBorder="1" applyAlignment="1" applyProtection="1">
      <alignment horizontal="right" vertical="center"/>
      <protection locked="0"/>
    </xf>
    <xf numFmtId="166" fontId="13" fillId="7" borderId="10" xfId="4" applyNumberFormat="1" applyFont="1" applyFill="1" applyBorder="1" applyAlignment="1" applyProtection="1">
      <alignment horizontal="right" vertical="center"/>
    </xf>
    <xf numFmtId="166" fontId="13" fillId="7" borderId="11" xfId="4" applyNumberFormat="1" applyFont="1" applyFill="1" applyBorder="1" applyAlignment="1" applyProtection="1">
      <alignment horizontal="right" vertical="center"/>
    </xf>
    <xf numFmtId="167" fontId="15" fillId="8" borderId="7" xfId="4" applyNumberFormat="1" applyFont="1" applyFill="1" applyBorder="1" applyAlignment="1" applyProtection="1">
      <alignment horizontal="right" vertical="center"/>
      <protection locked="0"/>
    </xf>
    <xf numFmtId="0" fontId="16" fillId="0" borderId="12" xfId="0" applyFont="1" applyBorder="1" applyAlignment="1">
      <alignment horizontal="left" vertical="center" indent="2"/>
    </xf>
    <xf numFmtId="167" fontId="15" fillId="8" borderId="11" xfId="4" applyNumberFormat="1" applyFont="1" applyFill="1" applyBorder="1" applyAlignment="1" applyProtection="1">
      <alignment horizontal="right" vertical="center"/>
      <protection locked="0"/>
    </xf>
    <xf numFmtId="166" fontId="15" fillId="0" borderId="11" xfId="4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/>
    </xf>
    <xf numFmtId="0" fontId="6" fillId="0" borderId="6" xfId="3" applyFont="1" applyBorder="1"/>
    <xf numFmtId="0" fontId="0" fillId="0" borderId="11" xfId="0" applyBorder="1"/>
    <xf numFmtId="0" fontId="8" fillId="5" borderId="14" xfId="0" applyFont="1" applyFill="1" applyBorder="1" applyAlignment="1">
      <alignment horizontal="left" vertical="center"/>
    </xf>
    <xf numFmtId="164" fontId="13" fillId="11" borderId="9" xfId="4" applyFont="1" applyFill="1" applyBorder="1" applyAlignment="1" applyProtection="1">
      <alignment horizontal="right" vertical="center"/>
    </xf>
    <xf numFmtId="164" fontId="15" fillId="8" borderId="7" xfId="4" applyFont="1" applyFill="1" applyBorder="1" applyAlignment="1" applyProtection="1">
      <alignment horizontal="right" vertical="center"/>
      <protection locked="0"/>
    </xf>
    <xf numFmtId="164" fontId="15" fillId="0" borderId="7" xfId="4" applyFont="1" applyFill="1" applyBorder="1" applyAlignment="1" applyProtection="1">
      <alignment horizontal="right" vertical="center"/>
      <protection locked="0"/>
    </xf>
    <xf numFmtId="164" fontId="15" fillId="9" borderId="7" xfId="4" applyFont="1" applyFill="1" applyBorder="1" applyAlignment="1" applyProtection="1">
      <alignment horizontal="right" vertical="center"/>
      <protection locked="0"/>
    </xf>
    <xf numFmtId="0" fontId="8" fillId="11" borderId="4" xfId="0" applyFont="1" applyFill="1" applyBorder="1" applyAlignment="1">
      <alignment horizontal="left" vertical="center"/>
    </xf>
    <xf numFmtId="164" fontId="13" fillId="11" borderId="5" xfId="4" applyFont="1" applyFill="1" applyBorder="1" applyAlignment="1" applyProtection="1">
      <alignment horizontal="right" vertical="center"/>
    </xf>
    <xf numFmtId="164" fontId="15" fillId="8" borderId="7" xfId="1" applyFont="1" applyFill="1" applyBorder="1" applyAlignment="1" applyProtection="1">
      <alignment horizontal="right" vertical="center"/>
      <protection locked="0"/>
    </xf>
    <xf numFmtId="0" fontId="15" fillId="9" borderId="8" xfId="0" applyFont="1" applyFill="1" applyBorder="1" applyAlignment="1">
      <alignment horizontal="left" vertical="center" indent="2"/>
    </xf>
    <xf numFmtId="164" fontId="15" fillId="0" borderId="7" xfId="1" applyFont="1" applyFill="1" applyBorder="1" applyAlignment="1" applyProtection="1">
      <alignment horizontal="right" vertical="center"/>
      <protection locked="0"/>
    </xf>
    <xf numFmtId="0" fontId="16" fillId="0" borderId="6" xfId="0" applyFont="1" applyBorder="1" applyAlignment="1">
      <alignment horizontal="left" vertical="center"/>
    </xf>
    <xf numFmtId="9" fontId="15" fillId="8" borderId="7" xfId="2" applyFont="1" applyFill="1" applyBorder="1" applyAlignment="1" applyProtection="1">
      <alignment horizontal="center" vertical="center"/>
      <protection locked="0"/>
    </xf>
    <xf numFmtId="9" fontId="15" fillId="8" borderId="7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0" fontId="1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9" fontId="15" fillId="12" borderId="7" xfId="2" applyFont="1" applyFill="1" applyBorder="1" applyAlignment="1" applyProtection="1">
      <alignment horizontal="right" vertical="center"/>
      <protection locked="0"/>
    </xf>
    <xf numFmtId="164" fontId="15" fillId="12" borderId="7" xfId="4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center" vertical="center"/>
      <protection locked="0"/>
    </xf>
    <xf numFmtId="3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>
      <alignment horizontal="left" vertical="center" indent="2"/>
    </xf>
    <xf numFmtId="166" fontId="13" fillId="11" borderId="5" xfId="4" applyNumberFormat="1" applyFont="1" applyFill="1" applyBorder="1" applyAlignment="1" applyProtection="1">
      <alignment horizontal="right" vertical="center"/>
    </xf>
    <xf numFmtId="166" fontId="15" fillId="8" borderId="7" xfId="4" applyNumberFormat="1" applyFont="1" applyFill="1" applyBorder="1" applyAlignment="1" applyProtection="1">
      <alignment horizontal="right" vertical="center"/>
    </xf>
    <xf numFmtId="0" fontId="16" fillId="0" borderId="6" xfId="5" applyFont="1" applyBorder="1" applyAlignment="1">
      <alignment horizontal="left" indent="2"/>
    </xf>
    <xf numFmtId="3" fontId="22" fillId="0" borderId="0" xfId="5" applyNumberFormat="1" applyFont="1"/>
    <xf numFmtId="0" fontId="8" fillId="7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8" fontId="23" fillId="0" borderId="6" xfId="4" applyNumberFormat="1" applyFont="1" applyBorder="1" applyAlignment="1" applyProtection="1">
      <alignment horizontal="left" vertical="center" wrapText="1"/>
    </xf>
    <xf numFmtId="168" fontId="24" fillId="13" borderId="7" xfId="4" applyNumberFormat="1" applyFont="1" applyFill="1" applyBorder="1" applyAlignment="1" applyProtection="1">
      <alignment vertical="center"/>
    </xf>
    <xf numFmtId="166" fontId="15" fillId="13" borderId="7" xfId="4" applyNumberFormat="1" applyFont="1" applyFill="1" applyBorder="1" applyAlignment="1" applyProtection="1">
      <alignment horizontal="right" vertical="center"/>
    </xf>
    <xf numFmtId="166" fontId="24" fillId="13" borderId="7" xfId="4" applyNumberFormat="1" applyFont="1" applyFill="1" applyBorder="1" applyAlignment="1" applyProtection="1">
      <alignment vertical="center"/>
    </xf>
    <xf numFmtId="168" fontId="24" fillId="0" borderId="7" xfId="4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8" fontId="24" fillId="0" borderId="7" xfId="4" applyNumberFormat="1" applyFont="1" applyFill="1" applyBorder="1" applyProtection="1">
      <protection locked="0"/>
    </xf>
    <xf numFmtId="164" fontId="15" fillId="0" borderId="15" xfId="4" applyFont="1" applyFill="1" applyBorder="1" applyAlignment="1" applyProtection="1">
      <alignment horizontal="right" vertical="center"/>
    </xf>
    <xf numFmtId="164" fontId="15" fillId="0" borderId="16" xfId="4" applyFont="1" applyFill="1" applyBorder="1" applyAlignment="1" applyProtection="1">
      <alignment horizontal="right" vertical="center"/>
    </xf>
    <xf numFmtId="0" fontId="8" fillId="5" borderId="6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 indent="3"/>
    </xf>
    <xf numFmtId="164" fontId="13" fillId="13" borderId="7" xfId="4" applyFont="1" applyFill="1" applyBorder="1" applyAlignment="1" applyProtection="1">
      <alignment horizontal="right" vertical="center"/>
      <protection locked="0"/>
    </xf>
    <xf numFmtId="168" fontId="13" fillId="13" borderId="7" xfId="4" applyNumberFormat="1" applyFont="1" applyFill="1" applyBorder="1" applyAlignment="1" applyProtection="1">
      <alignment horizontal="right" vertical="center"/>
      <protection locked="0"/>
    </xf>
    <xf numFmtId="164" fontId="13" fillId="7" borderId="7" xfId="4" applyFont="1" applyFill="1" applyBorder="1" applyAlignment="1" applyProtection="1">
      <alignment horizontal="right" vertical="center"/>
      <protection locked="0"/>
    </xf>
    <xf numFmtId="168" fontId="13" fillId="7" borderId="7" xfId="4" applyNumberFormat="1" applyFont="1" applyFill="1" applyBorder="1" applyAlignment="1" applyProtection="1">
      <alignment horizontal="right" vertical="center"/>
      <protection locked="0"/>
    </xf>
    <xf numFmtId="0" fontId="17" fillId="0" borderId="6" xfId="0" applyFont="1" applyBorder="1" applyAlignment="1">
      <alignment horizontal="left" vertical="center" indent="3"/>
    </xf>
    <xf numFmtId="164" fontId="15" fillId="13" borderId="7" xfId="4" applyFont="1" applyFill="1" applyBorder="1" applyAlignment="1" applyProtection="1">
      <alignment horizontal="right" vertical="center"/>
      <protection locked="0"/>
    </xf>
    <xf numFmtId="168" fontId="15" fillId="13" borderId="7" xfId="4" applyNumberFormat="1" applyFont="1" applyFill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horizontal="left" vertical="center" indent="3"/>
    </xf>
    <xf numFmtId="168" fontId="15" fillId="0" borderId="7" xfId="4" applyNumberFormat="1" applyFont="1" applyFill="1" applyBorder="1" applyAlignment="1" applyProtection="1">
      <alignment horizontal="right" vertical="center"/>
      <protection locked="0"/>
    </xf>
    <xf numFmtId="168" fontId="15" fillId="0" borderId="7" xfId="4" applyNumberFormat="1" applyFont="1" applyFill="1" applyBorder="1" applyAlignment="1" applyProtection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164" fontId="13" fillId="9" borderId="7" xfId="4" applyFont="1" applyFill="1" applyBorder="1" applyAlignment="1" applyProtection="1">
      <alignment horizontal="right" vertical="center"/>
      <protection locked="0"/>
    </xf>
    <xf numFmtId="0" fontId="25" fillId="7" borderId="6" xfId="0" applyFont="1" applyFill="1" applyBorder="1" applyAlignment="1">
      <alignment horizontal="left" vertical="center"/>
    </xf>
    <xf numFmtId="166" fontId="0" fillId="0" borderId="0" xfId="0" applyNumberFormat="1"/>
    <xf numFmtId="168" fontId="24" fillId="0" borderId="6" xfId="4" applyNumberFormat="1" applyFont="1" applyBorder="1" applyAlignment="1" applyProtection="1">
      <alignment horizontal="left" indent="1"/>
    </xf>
    <xf numFmtId="169" fontId="24" fillId="0" borderId="7" xfId="6" applyNumberFormat="1" applyFont="1" applyFill="1" applyBorder="1" applyProtection="1"/>
    <xf numFmtId="0" fontId="26" fillId="9" borderId="6" xfId="0" applyFont="1" applyFill="1" applyBorder="1" applyAlignment="1">
      <alignment horizontal="left" vertical="center" indent="2"/>
    </xf>
    <xf numFmtId="164" fontId="13" fillId="0" borderId="7" xfId="4" applyFont="1" applyFill="1" applyBorder="1" applyAlignment="1" applyProtection="1">
      <alignment horizontal="right" vertical="center"/>
      <protection locked="0"/>
    </xf>
    <xf numFmtId="168" fontId="15" fillId="8" borderId="7" xfId="4" applyNumberFormat="1" applyFont="1" applyFill="1" applyBorder="1" applyAlignment="1" applyProtection="1">
      <alignment horizontal="right" vertical="center"/>
      <protection locked="0"/>
    </xf>
    <xf numFmtId="168" fontId="15" fillId="8" borderId="7" xfId="4" applyNumberFormat="1" applyFont="1" applyFill="1" applyBorder="1" applyAlignment="1" applyProtection="1">
      <alignment horizontal="right" vertical="center"/>
    </xf>
    <xf numFmtId="168" fontId="24" fillId="0" borderId="6" xfId="4" quotePrefix="1" applyNumberFormat="1" applyFont="1" applyBorder="1" applyAlignment="1" applyProtection="1">
      <alignment horizontal="left" indent="3"/>
    </xf>
    <xf numFmtId="3" fontId="24" fillId="0" borderId="7" xfId="4" applyNumberFormat="1" applyFont="1" applyFill="1" applyBorder="1" applyProtection="1">
      <protection locked="0"/>
    </xf>
    <xf numFmtId="166" fontId="15" fillId="0" borderId="7" xfId="4" applyNumberFormat="1" applyFont="1" applyFill="1" applyBorder="1" applyAlignment="1" applyProtection="1">
      <alignment horizontal="right" vertical="center"/>
    </xf>
    <xf numFmtId="0" fontId="2" fillId="0" borderId="0" xfId="0" quotePrefix="1" applyFont="1" applyAlignment="1">
      <alignment horizontal="center"/>
    </xf>
    <xf numFmtId="166" fontId="13" fillId="6" borderId="7" xfId="4" applyNumberFormat="1" applyFont="1" applyFill="1" applyBorder="1" applyAlignment="1" applyProtection="1">
      <alignment horizontal="right" vertical="center"/>
    </xf>
    <xf numFmtId="0" fontId="13" fillId="7" borderId="6" xfId="0" applyFont="1" applyFill="1" applyBorder="1" applyAlignment="1">
      <alignment horizontal="left" vertical="center" indent="2"/>
    </xf>
    <xf numFmtId="0" fontId="20" fillId="0" borderId="6" xfId="0" applyFont="1" applyBorder="1" applyAlignment="1">
      <alignment horizontal="left"/>
    </xf>
    <xf numFmtId="166" fontId="15" fillId="0" borderId="7" xfId="4" applyNumberFormat="1" applyFont="1" applyFill="1" applyBorder="1" applyAlignment="1" applyProtection="1">
      <alignment horizontal="right"/>
      <protection locked="0"/>
    </xf>
    <xf numFmtId="0" fontId="8" fillId="9" borderId="6" xfId="0" applyFont="1" applyFill="1" applyBorder="1" applyAlignment="1">
      <alignment horizontal="left" vertical="center"/>
    </xf>
    <xf numFmtId="166" fontId="15" fillId="9" borderId="7" xfId="4" applyNumberFormat="1" applyFont="1" applyFill="1" applyBorder="1" applyAlignment="1" applyProtection="1">
      <alignment horizontal="right" vertical="center"/>
      <protection locked="0"/>
    </xf>
    <xf numFmtId="0" fontId="27" fillId="7" borderId="6" xfId="0" applyFont="1" applyFill="1" applyBorder="1" applyAlignment="1">
      <alignment horizontal="left" vertical="center"/>
    </xf>
    <xf numFmtId="166" fontId="13" fillId="7" borderId="7" xfId="4" applyNumberFormat="1" applyFont="1" applyFill="1" applyBorder="1" applyAlignment="1" applyProtection="1">
      <alignment horizontal="right" vertical="center"/>
      <protection locked="0"/>
    </xf>
    <xf numFmtId="170" fontId="13" fillId="7" borderId="7" xfId="2" applyNumberFormat="1" applyFont="1" applyFill="1" applyBorder="1" applyAlignment="1" applyProtection="1">
      <alignment horizontal="right" vertical="center"/>
      <protection locked="0"/>
    </xf>
    <xf numFmtId="9" fontId="13" fillId="7" borderId="7" xfId="2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/>
    </xf>
    <xf numFmtId="166" fontId="13" fillId="0" borderId="7" xfId="4" applyNumberFormat="1" applyFont="1" applyFill="1" applyBorder="1" applyAlignment="1" applyProtection="1">
      <alignment horizontal="right" vertical="center"/>
      <protection locked="0"/>
    </xf>
    <xf numFmtId="166" fontId="13" fillId="9" borderId="7" xfId="4" applyNumberFormat="1" applyFont="1" applyFill="1" applyBorder="1" applyAlignment="1" applyProtection="1">
      <alignment horizontal="right" vertical="center"/>
      <protection locked="0"/>
    </xf>
    <xf numFmtId="167" fontId="13" fillId="6" borderId="7" xfId="4" applyNumberFormat="1" applyFont="1" applyFill="1" applyBorder="1" applyAlignment="1" applyProtection="1">
      <alignment horizontal="right" vertical="center"/>
    </xf>
    <xf numFmtId="167" fontId="13" fillId="7" borderId="7" xfId="4" applyNumberFormat="1" applyFont="1" applyFill="1" applyBorder="1" applyAlignment="1" applyProtection="1">
      <alignment horizontal="right" vertical="center"/>
    </xf>
    <xf numFmtId="167" fontId="15" fillId="0" borderId="7" xfId="4" applyNumberFormat="1" applyFont="1" applyFill="1" applyBorder="1" applyAlignment="1" applyProtection="1">
      <alignment horizontal="right" vertical="center"/>
      <protection locked="0"/>
    </xf>
    <xf numFmtId="0" fontId="13" fillId="12" borderId="6" xfId="0" applyFont="1" applyFill="1" applyBorder="1" applyAlignment="1">
      <alignment horizontal="left" vertical="center" indent="2"/>
    </xf>
    <xf numFmtId="164" fontId="15" fillId="12" borderId="7" xfId="4" applyFont="1" applyFill="1" applyBorder="1" applyAlignment="1" applyProtection="1">
      <alignment horizontal="right" vertical="center"/>
      <protection locked="0"/>
    </xf>
    <xf numFmtId="168" fontId="24" fillId="0" borderId="6" xfId="4" applyNumberFormat="1" applyFont="1" applyFill="1" applyBorder="1" applyAlignment="1" applyProtection="1">
      <alignment horizontal="left" indent="1"/>
    </xf>
    <xf numFmtId="171" fontId="24" fillId="0" borderId="7" xfId="4" applyNumberFormat="1" applyFont="1" applyFill="1" applyBorder="1" applyProtection="1">
      <protection locked="0"/>
    </xf>
    <xf numFmtId="168" fontId="22" fillId="0" borderId="12" xfId="4" quotePrefix="1" applyNumberFormat="1" applyFont="1" applyFill="1" applyBorder="1" applyAlignment="1" applyProtection="1">
      <alignment vertical="center" wrapText="1"/>
    </xf>
    <xf numFmtId="168" fontId="24" fillId="0" borderId="7" xfId="4" applyNumberFormat="1" applyFont="1" applyFill="1" applyBorder="1" applyAlignment="1" applyProtection="1">
      <alignment vertical="center"/>
      <protection locked="0"/>
    </xf>
    <xf numFmtId="1" fontId="15" fillId="8" borderId="7" xfId="4" applyNumberFormat="1" applyFont="1" applyFill="1" applyBorder="1" applyAlignment="1" applyProtection="1">
      <alignment horizontal="center" vertical="center"/>
      <protection locked="0"/>
    </xf>
    <xf numFmtId="166" fontId="15" fillId="8" borderId="7" xfId="4" applyNumberFormat="1" applyFont="1" applyFill="1" applyBorder="1" applyAlignment="1" applyProtection="1">
      <alignment horizontal="center" vertical="center"/>
      <protection locked="0"/>
    </xf>
    <xf numFmtId="166" fontId="15" fillId="0" borderId="7" xfId="4" applyNumberFormat="1" applyFont="1" applyFill="1" applyBorder="1" applyAlignment="1" applyProtection="1">
      <alignment horizontal="center" vertical="center"/>
      <protection locked="0"/>
    </xf>
    <xf numFmtId="172" fontId="15" fillId="8" borderId="7" xfId="4" applyNumberFormat="1" applyFont="1" applyFill="1" applyBorder="1" applyAlignment="1" applyProtection="1">
      <alignment horizontal="right" vertical="center"/>
      <protection locked="0"/>
    </xf>
    <xf numFmtId="173" fontId="15" fillId="0" borderId="7" xfId="4" applyNumberFormat="1" applyFont="1" applyFill="1" applyBorder="1" applyAlignment="1" applyProtection="1">
      <alignment horizontal="right" vertical="center"/>
      <protection locked="0"/>
    </xf>
    <xf numFmtId="174" fontId="15" fillId="8" borderId="7" xfId="4" applyNumberFormat="1" applyFont="1" applyFill="1" applyBorder="1" applyAlignment="1" applyProtection="1">
      <alignment horizontal="right" vertical="center"/>
      <protection locked="0"/>
    </xf>
    <xf numFmtId="0" fontId="28" fillId="0" borderId="6" xfId="0" applyFont="1" applyBorder="1" applyAlignment="1">
      <alignment horizontal="left" vertical="center"/>
    </xf>
    <xf numFmtId="3" fontId="24" fillId="8" borderId="7" xfId="4" applyNumberFormat="1" applyFont="1" applyFill="1" applyBorder="1" applyAlignment="1" applyProtection="1">
      <alignment horizontal="center"/>
      <protection locked="0"/>
    </xf>
    <xf numFmtId="3" fontId="24" fillId="9" borderId="7" xfId="4" applyNumberFormat="1" applyFont="1" applyFill="1" applyBorder="1" applyAlignment="1" applyProtection="1">
      <alignment horizontal="center"/>
      <protection locked="0"/>
    </xf>
    <xf numFmtId="0" fontId="13" fillId="7" borderId="6" xfId="0" applyFont="1" applyFill="1" applyBorder="1" applyAlignment="1">
      <alignment horizontal="left" vertical="center"/>
    </xf>
    <xf numFmtId="166" fontId="15" fillId="7" borderId="7" xfId="4" applyNumberFormat="1" applyFont="1" applyFill="1" applyBorder="1" applyAlignment="1" applyProtection="1">
      <alignment horizontal="right" vertical="center"/>
      <protection locked="0"/>
    </xf>
    <xf numFmtId="0" fontId="16" fillId="0" borderId="6" xfId="0" applyFont="1" applyBorder="1" applyAlignment="1">
      <alignment horizontal="left"/>
    </xf>
    <xf numFmtId="166" fontId="15" fillId="8" borderId="7" xfId="4" applyNumberFormat="1" applyFont="1" applyFill="1" applyBorder="1" applyAlignment="1" applyProtection="1">
      <alignment horizontal="right"/>
      <protection locked="0"/>
    </xf>
    <xf numFmtId="0" fontId="24" fillId="0" borderId="17" xfId="5" applyFont="1" applyBorder="1"/>
    <xf numFmtId="169" fontId="24" fillId="0" borderId="11" xfId="5" applyNumberFormat="1" applyFont="1" applyBorder="1" applyAlignment="1">
      <alignment horizontal="right"/>
    </xf>
    <xf numFmtId="0" fontId="24" fillId="0" borderId="14" xfId="5" applyFont="1" applyBorder="1"/>
    <xf numFmtId="169" fontId="24" fillId="0" borderId="0" xfId="5" applyNumberFormat="1" applyFont="1"/>
    <xf numFmtId="0" fontId="16" fillId="0" borderId="6" xfId="0" applyFont="1" applyBorder="1" applyAlignment="1">
      <alignment horizontal="center" vertical="center"/>
    </xf>
    <xf numFmtId="0" fontId="24" fillId="0" borderId="18" xfId="5" applyFont="1" applyBorder="1" applyAlignment="1">
      <alignment horizontal="left" indent="1"/>
    </xf>
    <xf numFmtId="169" fontId="24" fillId="0" borderId="7" xfId="5" applyNumberFormat="1" applyFont="1" applyBorder="1" applyAlignment="1" applyProtection="1">
      <alignment horizontal="right"/>
      <protection locked="0"/>
    </xf>
    <xf numFmtId="169" fontId="24" fillId="0" borderId="15" xfId="5" applyNumberFormat="1" applyFont="1" applyBorder="1" applyAlignment="1" applyProtection="1">
      <alignment horizontal="right"/>
      <protection locked="0"/>
    </xf>
    <xf numFmtId="0" fontId="22" fillId="0" borderId="0" xfId="5" applyFont="1"/>
    <xf numFmtId="0" fontId="24" fillId="0" borderId="0" xfId="5" applyFont="1"/>
    <xf numFmtId="0" fontId="31" fillId="0" borderId="0" xfId="0" applyFont="1" applyAlignment="1">
      <alignment horizontal="center"/>
    </xf>
    <xf numFmtId="0" fontId="32" fillId="0" borderId="0" xfId="5" applyFont="1"/>
    <xf numFmtId="0" fontId="33" fillId="0" borderId="0" xfId="0" applyFont="1"/>
    <xf numFmtId="0" fontId="34" fillId="0" borderId="0" xfId="5" applyFont="1"/>
    <xf numFmtId="0" fontId="34" fillId="0" borderId="19" xfId="5" applyFont="1" applyBorder="1" applyAlignment="1">
      <alignment horizontal="center"/>
    </xf>
    <xf numFmtId="0" fontId="34" fillId="0" borderId="0" xfId="5" applyFont="1" applyAlignment="1">
      <alignment horizontal="center"/>
    </xf>
    <xf numFmtId="169" fontId="34" fillId="0" borderId="19" xfId="5" applyNumberFormat="1" applyFont="1" applyBorder="1" applyAlignment="1">
      <alignment horizontal="center"/>
    </xf>
    <xf numFmtId="169" fontId="34" fillId="0" borderId="0" xfId="5" applyNumberFormat="1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1" fontId="4" fillId="2" borderId="0" xfId="0" applyNumberFormat="1" applyFont="1" applyFill="1" applyAlignment="1">
      <alignment horizontal="center"/>
    </xf>
    <xf numFmtId="1" fontId="7" fillId="2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1" fontId="9" fillId="3" borderId="0" xfId="3" applyNumberFormat="1" applyFont="1" applyFill="1" applyAlignment="1">
      <alignment horizontal="center"/>
    </xf>
    <xf numFmtId="0" fontId="35" fillId="0" borderId="20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 2 2 2" xfId="6"/>
    <cellStyle name="Millares 2 3 2" xfId="4"/>
    <cellStyle name="Normal" xfId="0" builtinId="0"/>
    <cellStyle name="Normal 2_ALDAMA 03 MAR 2009 MODIF_PIGOO CONCENTRADOPROG_INDIC_GESTION ORG  OP rvh" xfId="5"/>
    <cellStyle name="Normal_FORMATO DEL PPTO. 2002  SEPT.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973667"/>
    <xdr:pic>
      <xdr:nvPicPr>
        <xdr:cNvPr id="2" name="4 Imagen">
          <a:extLst>
            <a:ext uri="{FF2B5EF4-FFF2-40B4-BE49-F238E27FC236}">
              <a16:creationId xmlns:a16="http://schemas.microsoft.com/office/drawing/2014/main" id="{7219C9FF-C627-45F2-A140-9BEFED8DB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2381</xdr:colOff>
      <xdr:row>0</xdr:row>
      <xdr:rowOff>0</xdr:rowOff>
    </xdr:from>
    <xdr:ext cx="0" cy="817033"/>
    <xdr:pic>
      <xdr:nvPicPr>
        <xdr:cNvPr id="3" name="3 Imagen">
          <a:extLst>
            <a:ext uri="{FF2B5EF4-FFF2-40B4-BE49-F238E27FC236}">
              <a16:creationId xmlns:a16="http://schemas.microsoft.com/office/drawing/2014/main" id="{1E0B4354-365C-443F-95BC-DDB1B8B11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206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119061</xdr:colOff>
      <xdr:row>0</xdr:row>
      <xdr:rowOff>11907</xdr:rowOff>
    </xdr:from>
    <xdr:to>
      <xdr:col>1</xdr:col>
      <xdr:colOff>3333748</xdr:colOff>
      <xdr:row>5</xdr:row>
      <xdr:rowOff>1756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E47B57-DB70-4E4D-9B0E-6EE32A4B03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29" t="24290" r="68397" b="22271"/>
        <a:stretch/>
      </xdr:blipFill>
      <xdr:spPr>
        <a:xfrm>
          <a:off x="671511" y="11907"/>
          <a:ext cx="3214687" cy="961399"/>
        </a:xfrm>
        <a:prstGeom prst="rect">
          <a:avLst/>
        </a:prstGeom>
      </xdr:spPr>
    </xdr:pic>
    <xdr:clientData/>
  </xdr:twoCellAnchor>
  <xdr:twoCellAnchor editAs="oneCell">
    <xdr:from>
      <xdr:col>12</xdr:col>
      <xdr:colOff>414619</xdr:colOff>
      <xdr:row>0</xdr:row>
      <xdr:rowOff>56730</xdr:rowOff>
    </xdr:from>
    <xdr:to>
      <xdr:col>14</xdr:col>
      <xdr:colOff>728103</xdr:colOff>
      <xdr:row>5</xdr:row>
      <xdr:rowOff>51486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9B3B35-BC66-4701-8F0A-6F0843B5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2795" y="56730"/>
          <a:ext cx="2711543" cy="969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PC/Desktop/Escritorio/ENERO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Layouts%20J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tado"/>
      <sheetName val="Edo-Act"/>
      <sheetName val="Edo-Fin"/>
      <sheetName val="Resultados"/>
      <sheetName val="Edo-Comp"/>
      <sheetName val="P Y G"/>
      <sheetName val="Edo-Comp2"/>
      <sheetName val="Edo-Analitico"/>
      <sheetName val="Edo-Varia"/>
      <sheetName val="Edo-Ejerc"/>
      <sheetName val="Creditos"/>
      <sheetName val="Corte"/>
      <sheetName val="Notas"/>
      <sheetName val="Edo-Deuda"/>
      <sheetName val="Balanza"/>
      <sheetName val="Balanza2"/>
      <sheetName val="Rep-Deuda"/>
      <sheetName val="Mov-Banc"/>
      <sheetName val="Existencia"/>
      <sheetName val="Saldos"/>
      <sheetName val="INGRESOS"/>
      <sheetName val="Det-Conc"/>
      <sheetName val="Det-Adm"/>
      <sheetName val="Gastos de Admin."/>
      <sheetName val="Det-Com"/>
      <sheetName val="Gastos de Comer."/>
      <sheetName val="Det-Ope"/>
      <sheetName val="Gastos de Oper."/>
      <sheetName val="Det-San"/>
      <sheetName val="Gastos de Saneam."/>
      <sheetName val="Det-CUA"/>
      <sheetName val="Gastos de Cult Agua"/>
      <sheetName val="Inversiones"/>
      <sheetName val="C.F.E."/>
      <sheetName val="Fact-Cobrado"/>
      <sheetName val="Det-Rez"/>
      <sheetName val="COG"/>
      <sheetName val="Eficiencias"/>
      <sheetName val="Pigoo"/>
      <sheetName val="IG"/>
      <sheetName val="5%"/>
      <sheetName val="Hoja1"/>
    </sheetNames>
    <sheetDataSet>
      <sheetData sheetId="0">
        <row r="1">
          <cell r="A1" t="str">
            <v>JUNTA MUNICIPAL DE AGUA Y SANEAMIENTO DE PARRAL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0">
          <cell r="B10" t="e">
            <v>#VALUE!</v>
          </cell>
        </row>
      </sheetData>
      <sheetData sheetId="40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es y Catalogos"/>
      <sheetName val="(1) Eficiencia Comercial"/>
      <sheetName val="(2) Eficiencia de Cobro"/>
      <sheetName val="(3) Eficiencia Fisica 1"/>
      <sheetName val="(4) Eficiencia Fisica 2"/>
      <sheetName val="(6) Usuarios Pagos a Tiempo"/>
      <sheetName val="(7) Empleados por cada mil toma"/>
      <sheetName val="(13) Reportes cada mil tomas"/>
      <sheetName val="(14) Emplados cada mil tomas SJ"/>
      <sheetName val="Layouts J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0"/>
  <sheetViews>
    <sheetView tabSelected="1" zoomScale="85" zoomScaleNormal="85" zoomScaleSheetLayoutView="20" workbookViewId="0">
      <pane xSplit="2" ySplit="9" topLeftCell="C10" activePane="bottomRight" state="frozen"/>
      <selection activeCell="H130" sqref="H130"/>
      <selection pane="topRight" activeCell="H130" sqref="H130"/>
      <selection pane="bottomLeft" activeCell="H130" sqref="H130"/>
      <selection pane="bottomRight" activeCell="O230" sqref="B1:O230"/>
    </sheetView>
  </sheetViews>
  <sheetFormatPr baseColWidth="10" defaultColWidth="11.42578125" defaultRowHeight="15" x14ac:dyDescent="0.25"/>
  <cols>
    <col min="1" max="1" width="8.28515625" style="9" hidden="1" customWidth="1"/>
    <col min="2" max="2" width="67.85546875" style="159" customWidth="1"/>
    <col min="3" max="3" width="16.5703125" style="153" customWidth="1"/>
    <col min="4" max="4" width="17.85546875" style="159" customWidth="1"/>
    <col min="5" max="5" width="16.85546875" style="159" customWidth="1"/>
    <col min="6" max="6" width="18.7109375" style="159" customWidth="1"/>
    <col min="7" max="7" width="17.5703125" style="159" customWidth="1"/>
    <col min="8" max="8" width="18.7109375" style="159" customWidth="1"/>
    <col min="9" max="9" width="16.85546875" style="159" customWidth="1"/>
    <col min="10" max="10" width="18.5703125" style="159" customWidth="1"/>
    <col min="11" max="11" width="17.140625" style="159" customWidth="1"/>
    <col min="12" max="12" width="18.28515625" style="159" customWidth="1"/>
    <col min="13" max="13" width="17.42578125" style="159" customWidth="1"/>
    <col min="14" max="14" width="18.42578125" style="159" customWidth="1"/>
    <col min="15" max="15" width="21" style="159" customWidth="1"/>
    <col min="16" max="16" width="22" customWidth="1"/>
    <col min="17" max="17" width="21.28515625" customWidth="1"/>
    <col min="18" max="18" width="11.42578125" customWidth="1"/>
  </cols>
  <sheetData>
    <row r="1" spans="1:15" ht="20.25" x14ac:dyDescent="0.3">
      <c r="A1" s="168" t="s">
        <v>0</v>
      </c>
      <c r="B1" s="169" t="s">
        <v>1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6" customHeight="1" x14ac:dyDescent="0.25">
      <c r="A2" s="16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68"/>
      <c r="B3" s="170" t="s">
        <v>376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5.75" x14ac:dyDescent="0.25">
      <c r="A4" s="168"/>
      <c r="B4" s="171" t="s">
        <v>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16.5" customHeight="1" x14ac:dyDescent="0.25">
      <c r="A5" s="16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8.25" customHeight="1" x14ac:dyDescent="0.25">
      <c r="A6" s="168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ht="8.25" customHeight="1" x14ac:dyDescent="0.25">
      <c r="A7" s="168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5" s="4" customFormat="1" ht="9" customHeight="1" x14ac:dyDescent="0.25">
      <c r="A8" s="168"/>
      <c r="B8" s="2"/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/>
    </row>
    <row r="9" spans="1:15" ht="15.75" x14ac:dyDescent="0.25">
      <c r="A9" s="168"/>
      <c r="B9" s="5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6" t="s">
        <v>23</v>
      </c>
      <c r="K9" s="6" t="s">
        <v>24</v>
      </c>
      <c r="L9" s="6" t="s">
        <v>25</v>
      </c>
      <c r="M9" s="6" t="s">
        <v>26</v>
      </c>
      <c r="N9" s="6" t="s">
        <v>27</v>
      </c>
      <c r="O9" s="6" t="s">
        <v>28</v>
      </c>
    </row>
    <row r="10" spans="1:15" ht="15.75" x14ac:dyDescent="0.25">
      <c r="A10" s="168"/>
      <c r="B10" s="7" t="s">
        <v>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9" t="s">
        <v>30</v>
      </c>
      <c r="B11" s="10" t="s">
        <v>31</v>
      </c>
      <c r="C11" s="11">
        <v>15538289.470000003</v>
      </c>
      <c r="D11" s="11">
        <v>12576699.459999997</v>
      </c>
      <c r="E11" s="11">
        <v>12618993.300000001</v>
      </c>
      <c r="F11" s="11">
        <v>10282009.48</v>
      </c>
      <c r="G11" s="11">
        <v>11784664.910000002</v>
      </c>
      <c r="H11" s="11">
        <v>11271161.959999999</v>
      </c>
      <c r="I11" s="11">
        <v>11527053.560000001</v>
      </c>
      <c r="J11" s="11">
        <v>11853474.209999999</v>
      </c>
      <c r="K11" s="11">
        <v>10938231.539999999</v>
      </c>
      <c r="L11" s="11">
        <v>11185430.689999998</v>
      </c>
      <c r="M11" s="11">
        <v>12817789.279999997</v>
      </c>
      <c r="N11" s="11">
        <v>12214951.530000001</v>
      </c>
      <c r="O11" s="11">
        <f t="shared" ref="O11:O20" si="0">SUM(C11:N11)</f>
        <v>144608749.39000002</v>
      </c>
    </row>
    <row r="12" spans="1:15" x14ac:dyDescent="0.25">
      <c r="A12" s="9" t="s">
        <v>32</v>
      </c>
      <c r="B12" s="12" t="s">
        <v>33</v>
      </c>
      <c r="C12" s="13">
        <v>15468984.840000002</v>
      </c>
      <c r="D12" s="13">
        <v>12489322.509999998</v>
      </c>
      <c r="E12" s="13">
        <v>12460870.32</v>
      </c>
      <c r="F12" s="13">
        <v>10177982</v>
      </c>
      <c r="G12" s="13">
        <v>11675993.810000002</v>
      </c>
      <c r="H12" s="13">
        <v>11154184.42</v>
      </c>
      <c r="I12" s="13">
        <v>11401956.16</v>
      </c>
      <c r="J12" s="13">
        <v>11740102.59</v>
      </c>
      <c r="K12" s="13">
        <v>10828990.869999999</v>
      </c>
      <c r="L12" s="13">
        <v>11074737.819999998</v>
      </c>
      <c r="M12" s="13">
        <v>10606503.489999996</v>
      </c>
      <c r="N12" s="13">
        <v>11688333.57</v>
      </c>
      <c r="O12" s="13">
        <f t="shared" si="0"/>
        <v>140767962.40000001</v>
      </c>
    </row>
    <row r="13" spans="1:15" x14ac:dyDescent="0.25">
      <c r="A13" s="9" t="s">
        <v>34</v>
      </c>
      <c r="B13" s="14" t="s">
        <v>35</v>
      </c>
      <c r="C13" s="13">
        <v>19871612.20999983</v>
      </c>
      <c r="D13" s="13">
        <v>15024364.419999938</v>
      </c>
      <c r="E13" s="13">
        <v>14202622.039999969</v>
      </c>
      <c r="F13" s="13">
        <v>11440643.600000061</v>
      </c>
      <c r="G13" s="13">
        <v>12984130.709999992</v>
      </c>
      <c r="H13" s="13">
        <v>12384226.339999933</v>
      </c>
      <c r="I13" s="13">
        <v>12639608.720000062</v>
      </c>
      <c r="J13" s="13">
        <v>12981660.699999979</v>
      </c>
      <c r="K13" s="13">
        <v>12091390.759999948</v>
      </c>
      <c r="L13" s="13">
        <v>12285536.570000032</v>
      </c>
      <c r="M13" s="13">
        <v>11919089.06000001</v>
      </c>
      <c r="N13" s="13">
        <v>13077632.009999976</v>
      </c>
      <c r="O13" s="13">
        <f t="shared" si="0"/>
        <v>160902517.13999969</v>
      </c>
    </row>
    <row r="14" spans="1:15" x14ac:dyDescent="0.25">
      <c r="A14" s="9" t="s">
        <v>36</v>
      </c>
      <c r="B14" s="15" t="s">
        <v>37</v>
      </c>
      <c r="C14" s="13">
        <v>15284179.180000002</v>
      </c>
      <c r="D14" s="13">
        <v>12346623.25</v>
      </c>
      <c r="E14" s="13">
        <v>12285576.4</v>
      </c>
      <c r="F14" s="13">
        <v>10006006.289999999</v>
      </c>
      <c r="G14" s="13">
        <v>11483819.640000001</v>
      </c>
      <c r="H14" s="13">
        <v>10975450.059999999</v>
      </c>
      <c r="I14" s="13">
        <v>11147149.59</v>
      </c>
      <c r="J14" s="13">
        <v>11461159.699999999</v>
      </c>
      <c r="K14" s="13">
        <v>10661820.1</v>
      </c>
      <c r="L14" s="13">
        <v>10765333.289999999</v>
      </c>
      <c r="M14" s="13">
        <v>10499173.449999999</v>
      </c>
      <c r="N14" s="13">
        <v>11523456.189999999</v>
      </c>
      <c r="O14" s="13">
        <f t="shared" si="0"/>
        <v>138439747.14000002</v>
      </c>
    </row>
    <row r="15" spans="1:15" x14ac:dyDescent="0.25">
      <c r="A15" s="9" t="s">
        <v>38</v>
      </c>
      <c r="B15" s="16" t="s">
        <v>39</v>
      </c>
      <c r="C15" s="17">
        <v>12279242.220000001</v>
      </c>
      <c r="D15" s="17">
        <v>9176703.5</v>
      </c>
      <c r="E15" s="17">
        <v>8322784.6500000004</v>
      </c>
      <c r="F15" s="17">
        <v>7294204.5199999996</v>
      </c>
      <c r="G15" s="17">
        <v>8513415.7200000007</v>
      </c>
      <c r="H15" s="17">
        <v>7881461.0199999996</v>
      </c>
      <c r="I15" s="17">
        <v>8494755.8900000006</v>
      </c>
      <c r="J15" s="17">
        <v>8807991.8399999999</v>
      </c>
      <c r="K15" s="17">
        <v>7813894</v>
      </c>
      <c r="L15" s="17">
        <v>7847840.5099999998</v>
      </c>
      <c r="M15" s="17">
        <v>7761419.0999999996</v>
      </c>
      <c r="N15" s="17">
        <v>8221307.0899999999</v>
      </c>
      <c r="O15" s="18">
        <f t="shared" si="0"/>
        <v>102415020.06</v>
      </c>
    </row>
    <row r="16" spans="1:15" x14ac:dyDescent="0.25">
      <c r="A16" s="9" t="s">
        <v>40</v>
      </c>
      <c r="B16" s="16" t="s">
        <v>41</v>
      </c>
      <c r="C16" s="17">
        <v>2471408.31</v>
      </c>
      <c r="D16" s="17">
        <v>2687174.97</v>
      </c>
      <c r="E16" s="17">
        <v>3379623.34</v>
      </c>
      <c r="F16" s="17">
        <v>2268908.4</v>
      </c>
      <c r="G16" s="17">
        <v>2413780.64</v>
      </c>
      <c r="H16" s="17">
        <v>2603481.2000000002</v>
      </c>
      <c r="I16" s="17">
        <v>2180191.25</v>
      </c>
      <c r="J16" s="17">
        <v>2251230.7400000002</v>
      </c>
      <c r="K16" s="17">
        <v>2217671.83</v>
      </c>
      <c r="L16" s="17">
        <v>2069364.28</v>
      </c>
      <c r="M16" s="17">
        <v>2186860.4</v>
      </c>
      <c r="N16" s="17">
        <v>2625852.5</v>
      </c>
      <c r="O16" s="18">
        <f t="shared" si="0"/>
        <v>29355547.859999999</v>
      </c>
    </row>
    <row r="17" spans="1:15" x14ac:dyDescent="0.25">
      <c r="A17" s="9" t="s">
        <v>42</v>
      </c>
      <c r="B17" s="16" t="s">
        <v>43</v>
      </c>
      <c r="C17" s="17">
        <v>533528.65</v>
      </c>
      <c r="D17" s="17">
        <v>482744.78</v>
      </c>
      <c r="E17" s="17">
        <v>583168.41</v>
      </c>
      <c r="F17" s="17">
        <v>442893.37</v>
      </c>
      <c r="G17" s="17">
        <v>556623.28</v>
      </c>
      <c r="H17" s="17">
        <v>490507.84</v>
      </c>
      <c r="I17" s="17">
        <v>472202.45</v>
      </c>
      <c r="J17" s="17">
        <v>401937.12</v>
      </c>
      <c r="K17" s="17">
        <v>630254.27</v>
      </c>
      <c r="L17" s="17">
        <v>848128.5</v>
      </c>
      <c r="M17" s="17">
        <v>550893.94999999995</v>
      </c>
      <c r="N17" s="17">
        <v>676296.6</v>
      </c>
      <c r="O17" s="18">
        <f t="shared" si="0"/>
        <v>6669179.2199999997</v>
      </c>
    </row>
    <row r="18" spans="1:15" x14ac:dyDescent="0.25">
      <c r="A18" s="9" t="s">
        <v>44</v>
      </c>
      <c r="B18" s="20" t="s">
        <v>45</v>
      </c>
      <c r="C18" s="17">
        <v>184805.66</v>
      </c>
      <c r="D18" s="17">
        <v>142699.26</v>
      </c>
      <c r="E18" s="17">
        <v>175293.92</v>
      </c>
      <c r="F18" s="17">
        <v>171975.71</v>
      </c>
      <c r="G18" s="17">
        <v>192174.17</v>
      </c>
      <c r="H18" s="17">
        <v>178734.36</v>
      </c>
      <c r="I18" s="17">
        <v>254806.57</v>
      </c>
      <c r="J18" s="17">
        <v>278942.89</v>
      </c>
      <c r="K18" s="17">
        <v>167170.76999999999</v>
      </c>
      <c r="L18" s="17">
        <v>309404.53000000003</v>
      </c>
      <c r="M18" s="17">
        <v>107330.04</v>
      </c>
      <c r="N18" s="17">
        <v>164877.38</v>
      </c>
      <c r="O18" s="18">
        <f t="shared" si="0"/>
        <v>2328215.2599999998</v>
      </c>
    </row>
    <row r="19" spans="1:15" x14ac:dyDescent="0.25">
      <c r="A19" s="9" t="s">
        <v>46</v>
      </c>
      <c r="B19" s="21" t="s">
        <v>47</v>
      </c>
      <c r="C19" s="18">
        <v>-4245978.0199998273</v>
      </c>
      <c r="D19" s="18">
        <v>-2297644.5299999397</v>
      </c>
      <c r="E19" s="18">
        <v>-1508295.0899999682</v>
      </c>
      <c r="F19" s="18">
        <v>-1050593.5400000601</v>
      </c>
      <c r="G19" s="18">
        <v>-1185963.1999999909</v>
      </c>
      <c r="H19" s="18">
        <v>-1106205.4899999339</v>
      </c>
      <c r="I19" s="18">
        <v>-1114659.4700000624</v>
      </c>
      <c r="J19" s="18">
        <v>-1164327.959999979</v>
      </c>
      <c r="K19" s="18">
        <v>-1109663.5399999483</v>
      </c>
      <c r="L19" s="18">
        <v>-1069789.7200000333</v>
      </c>
      <c r="M19" s="18">
        <v>-1159577.9200000125</v>
      </c>
      <c r="N19" s="18">
        <v>-1194185.2799999751</v>
      </c>
      <c r="O19" s="18">
        <f t="shared" si="0"/>
        <v>-18206883.75999973</v>
      </c>
    </row>
    <row r="20" spans="1:15" x14ac:dyDescent="0.25">
      <c r="A20" s="9" t="s">
        <v>48</v>
      </c>
      <c r="B20" s="21" t="s">
        <v>49</v>
      </c>
      <c r="C20" s="18">
        <v>-156649.35000000003</v>
      </c>
      <c r="D20" s="18">
        <v>-237397.38</v>
      </c>
      <c r="E20" s="18">
        <v>-233456.62999999992</v>
      </c>
      <c r="F20" s="18">
        <v>-212068.06</v>
      </c>
      <c r="G20" s="18">
        <v>-122173.69999999998</v>
      </c>
      <c r="H20" s="18">
        <v>-123836.43000000002</v>
      </c>
      <c r="I20" s="18">
        <v>-122993.09000000001</v>
      </c>
      <c r="J20" s="18">
        <v>-77230.149999999965</v>
      </c>
      <c r="K20" s="18">
        <v>-152736.34999999998</v>
      </c>
      <c r="L20" s="18">
        <v>-141009.03000000003</v>
      </c>
      <c r="M20" s="18">
        <v>-153007.65</v>
      </c>
      <c r="N20" s="18">
        <v>-195113.16000000003</v>
      </c>
      <c r="O20" s="18">
        <f t="shared" si="0"/>
        <v>-1927670.9799999995</v>
      </c>
    </row>
    <row r="21" spans="1:15" ht="6" customHeight="1" x14ac:dyDescent="0.25">
      <c r="B21" s="2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A22" s="9" t="s">
        <v>50</v>
      </c>
      <c r="B22" s="22" t="s">
        <v>51</v>
      </c>
      <c r="C22" s="17">
        <v>69304.63</v>
      </c>
      <c r="D22" s="17">
        <v>87376.95</v>
      </c>
      <c r="E22" s="17">
        <v>158122.98000000001</v>
      </c>
      <c r="F22" s="17">
        <v>104027.48</v>
      </c>
      <c r="G22" s="17">
        <v>108671.1</v>
      </c>
      <c r="H22" s="17">
        <v>116977.54</v>
      </c>
      <c r="I22" s="17">
        <v>125097.4</v>
      </c>
      <c r="J22" s="17">
        <v>113371.62</v>
      </c>
      <c r="K22" s="17">
        <v>109240.67</v>
      </c>
      <c r="L22" s="17">
        <v>110692.87</v>
      </c>
      <c r="M22" s="17">
        <v>2211285.79</v>
      </c>
      <c r="N22" s="17">
        <v>526617.96</v>
      </c>
      <c r="O22" s="19">
        <f>SUM(C22:N22)</f>
        <v>3840786.99</v>
      </c>
    </row>
    <row r="23" spans="1:15" ht="6.75" customHeight="1" x14ac:dyDescent="0.25">
      <c r="B23" s="23"/>
      <c r="C23" s="19"/>
      <c r="D23" s="19"/>
      <c r="E23" s="19"/>
      <c r="F23" s="19"/>
      <c r="G23" s="19"/>
      <c r="H23" s="19"/>
      <c r="I23" s="24"/>
      <c r="J23" s="19"/>
      <c r="K23" s="19"/>
      <c r="L23" s="19"/>
      <c r="M23" s="19"/>
      <c r="N23" s="19"/>
      <c r="O23" s="19"/>
    </row>
    <row r="24" spans="1:15" ht="15.75" x14ac:dyDescent="0.25">
      <c r="A24" s="9" t="s">
        <v>52</v>
      </c>
      <c r="B24" s="25" t="s">
        <v>53</v>
      </c>
      <c r="C24" s="26">
        <v>10537639.01</v>
      </c>
      <c r="D24" s="26">
        <v>9089765.1999999993</v>
      </c>
      <c r="E24" s="26">
        <v>10366048.569999998</v>
      </c>
      <c r="F24" s="26">
        <v>11589208.390000001</v>
      </c>
      <c r="G24" s="26">
        <v>10217505.109999999</v>
      </c>
      <c r="H24" s="26">
        <v>11223944.790000001</v>
      </c>
      <c r="I24" s="26">
        <v>14647353.799999999</v>
      </c>
      <c r="J24" s="26">
        <v>11006128.709999999</v>
      </c>
      <c r="K24" s="26">
        <v>11882811.570000002</v>
      </c>
      <c r="L24" s="26">
        <v>13411408.959999999</v>
      </c>
      <c r="M24" s="26">
        <v>11416729.790000001</v>
      </c>
      <c r="N24" s="26">
        <v>16805283.77</v>
      </c>
      <c r="O24" s="26">
        <f>+O25+O37+O38</f>
        <v>72971691.179999992</v>
      </c>
    </row>
    <row r="25" spans="1:15" x14ac:dyDescent="0.25">
      <c r="A25" s="9" t="s">
        <v>54</v>
      </c>
      <c r="B25" s="12" t="s">
        <v>55</v>
      </c>
      <c r="C25" s="27">
        <v>9938045.4800000004</v>
      </c>
      <c r="D25" s="27">
        <v>8888169.0800000001</v>
      </c>
      <c r="E25" s="27">
        <v>10233080.069999998</v>
      </c>
      <c r="F25" s="27">
        <v>10429417.59</v>
      </c>
      <c r="G25" s="27">
        <v>9972015.6799999997</v>
      </c>
      <c r="H25" s="27">
        <v>10355775.220000001</v>
      </c>
      <c r="I25" s="27">
        <v>13846790.819999998</v>
      </c>
      <c r="J25" s="27">
        <v>10685046.67</v>
      </c>
      <c r="K25" s="27">
        <v>11364206.610000001</v>
      </c>
      <c r="L25" s="27">
        <v>13411408.959999999</v>
      </c>
      <c r="M25" s="27">
        <v>11365823.540000001</v>
      </c>
      <c r="N25" s="27">
        <v>14965462.620000001</v>
      </c>
      <c r="O25" s="27">
        <f>+O26+O27+O28+O33</f>
        <v>66789811.449999996</v>
      </c>
    </row>
    <row r="26" spans="1:15" x14ac:dyDescent="0.25">
      <c r="A26" s="9" t="s">
        <v>56</v>
      </c>
      <c r="B26" s="28" t="s">
        <v>57</v>
      </c>
      <c r="C26" s="17">
        <v>3652856.67</v>
      </c>
      <c r="D26" s="17">
        <v>3102413.69</v>
      </c>
      <c r="E26" s="17">
        <v>3219350.75</v>
      </c>
      <c r="F26" s="17">
        <v>3909428.66</v>
      </c>
      <c r="G26" s="17">
        <v>3510076.12</v>
      </c>
      <c r="H26" s="17">
        <v>3597421.58</v>
      </c>
      <c r="I26" s="17">
        <v>5107224.63</v>
      </c>
      <c r="J26" s="17">
        <v>3449938.91</v>
      </c>
      <c r="K26" s="17">
        <v>3798030.48</v>
      </c>
      <c r="L26" s="17">
        <v>4163550.04</v>
      </c>
      <c r="M26" s="17">
        <v>4003077.76</v>
      </c>
      <c r="N26" s="17">
        <v>4778261.8</v>
      </c>
      <c r="O26" s="19">
        <f>SUM(C26:N26)</f>
        <v>46291631.089999996</v>
      </c>
    </row>
    <row r="27" spans="1:15" x14ac:dyDescent="0.25">
      <c r="A27" s="9" t="s">
        <v>58</v>
      </c>
      <c r="B27" s="21" t="s">
        <v>59</v>
      </c>
      <c r="C27" s="17">
        <v>1277366.08</v>
      </c>
      <c r="D27" s="17">
        <v>956288.69</v>
      </c>
      <c r="E27" s="17">
        <v>1817716.87</v>
      </c>
      <c r="F27" s="17">
        <v>1415061.26</v>
      </c>
      <c r="G27" s="17">
        <v>1177613.8899999999</v>
      </c>
      <c r="H27" s="17">
        <v>1598161.79</v>
      </c>
      <c r="I27" s="17">
        <v>2164014.04</v>
      </c>
      <c r="J27" s="17">
        <v>1863692.43</v>
      </c>
      <c r="K27" s="17">
        <v>2186129.4</v>
      </c>
      <c r="L27" s="17">
        <v>1769341.71</v>
      </c>
      <c r="M27" s="17">
        <v>983008.79</v>
      </c>
      <c r="N27" s="17">
        <v>1360292.16</v>
      </c>
      <c r="O27" s="19">
        <f>SUM(C27:N27)</f>
        <v>18568687.109999999</v>
      </c>
    </row>
    <row r="28" spans="1:15" x14ac:dyDescent="0.25">
      <c r="A28" s="9" t="s">
        <v>60</v>
      </c>
      <c r="B28" s="29" t="s">
        <v>61</v>
      </c>
      <c r="C28" s="13">
        <v>4862076.6599999992</v>
      </c>
      <c r="D28" s="13">
        <v>4675829.42</v>
      </c>
      <c r="E28" s="13">
        <v>5053984.17</v>
      </c>
      <c r="F28" s="13">
        <v>4948139.9000000004</v>
      </c>
      <c r="G28" s="13">
        <v>5141093.38</v>
      </c>
      <c r="H28" s="13">
        <v>4994456.07</v>
      </c>
      <c r="I28" s="13">
        <v>6403866.46</v>
      </c>
      <c r="J28" s="13">
        <v>5198600.82</v>
      </c>
      <c r="K28" s="13">
        <v>5179714.8499999996</v>
      </c>
      <c r="L28" s="13">
        <v>7383273.2700000005</v>
      </c>
      <c r="M28" s="13">
        <v>6186295</v>
      </c>
      <c r="N28" s="13">
        <v>8638100.8900000006</v>
      </c>
      <c r="O28" s="13"/>
    </row>
    <row r="29" spans="1:15" x14ac:dyDescent="0.25">
      <c r="A29" s="9" t="s">
        <v>62</v>
      </c>
      <c r="B29" s="20" t="s">
        <v>63</v>
      </c>
      <c r="C29" s="17">
        <v>3286003.78</v>
      </c>
      <c r="D29" s="17">
        <v>3214284.15</v>
      </c>
      <c r="E29" s="17">
        <v>3287280.96</v>
      </c>
      <c r="F29" s="17">
        <v>3237584.23</v>
      </c>
      <c r="G29" s="17">
        <v>3546334.77</v>
      </c>
      <c r="H29" s="17">
        <v>3580780.74</v>
      </c>
      <c r="I29" s="17">
        <v>3490376.83</v>
      </c>
      <c r="J29" s="17">
        <v>3553196.34</v>
      </c>
      <c r="K29" s="17">
        <v>3697968.81</v>
      </c>
      <c r="L29" s="17">
        <v>3965486.51</v>
      </c>
      <c r="M29" s="17">
        <v>3886812.74</v>
      </c>
      <c r="N29" s="17">
        <v>3997227.39</v>
      </c>
      <c r="O29" s="19">
        <f>SUM(C29:N29)</f>
        <v>42743337.25</v>
      </c>
    </row>
    <row r="30" spans="1:15" x14ac:dyDescent="0.25">
      <c r="A30" s="9" t="s">
        <v>64</v>
      </c>
      <c r="B30" s="20" t="s">
        <v>65</v>
      </c>
      <c r="C30" s="17">
        <v>874593.7</v>
      </c>
      <c r="D30" s="17">
        <v>1009783.95</v>
      </c>
      <c r="E30" s="17">
        <v>1067103.77</v>
      </c>
      <c r="F30" s="17">
        <v>921858.71</v>
      </c>
      <c r="G30" s="17">
        <v>885907.06</v>
      </c>
      <c r="H30" s="17">
        <v>933076.9</v>
      </c>
      <c r="I30" s="17">
        <v>1379993.02</v>
      </c>
      <c r="J30" s="17">
        <v>1045352.42</v>
      </c>
      <c r="K30" s="17">
        <v>757226.02</v>
      </c>
      <c r="L30" s="17">
        <v>1363909.4</v>
      </c>
      <c r="M30" s="17">
        <v>1329309.26</v>
      </c>
      <c r="N30" s="17">
        <v>2593904.63</v>
      </c>
      <c r="O30" s="19">
        <f>SUM(C30:N30)</f>
        <v>14162018.84</v>
      </c>
    </row>
    <row r="31" spans="1:15" x14ac:dyDescent="0.25">
      <c r="A31" s="9" t="s">
        <v>66</v>
      </c>
      <c r="B31" s="20" t="s">
        <v>67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9">
        <f>SUM(C31:N31)</f>
        <v>0</v>
      </c>
    </row>
    <row r="32" spans="1:15" x14ac:dyDescent="0.25">
      <c r="A32" s="9" t="s">
        <v>68</v>
      </c>
      <c r="B32" s="20" t="s">
        <v>69</v>
      </c>
      <c r="C32" s="17">
        <v>701479.18</v>
      </c>
      <c r="D32" s="17">
        <v>451761.32</v>
      </c>
      <c r="E32" s="17">
        <v>699599.44</v>
      </c>
      <c r="F32" s="17">
        <v>788696.96</v>
      </c>
      <c r="G32" s="17">
        <v>708851.55</v>
      </c>
      <c r="H32" s="17">
        <v>480598.43</v>
      </c>
      <c r="I32" s="17">
        <v>1533496.61</v>
      </c>
      <c r="J32" s="17">
        <v>600052.06000000006</v>
      </c>
      <c r="K32" s="17">
        <v>724520.02</v>
      </c>
      <c r="L32" s="17">
        <v>2053877.36</v>
      </c>
      <c r="M32" s="17">
        <v>970173</v>
      </c>
      <c r="N32" s="17">
        <v>2046968.87</v>
      </c>
      <c r="O32" s="19">
        <f>SUM(C32:N32)</f>
        <v>11760074.800000001</v>
      </c>
    </row>
    <row r="33" spans="1:15" x14ac:dyDescent="0.25">
      <c r="A33" s="9" t="s">
        <v>70</v>
      </c>
      <c r="B33" s="21" t="s">
        <v>71</v>
      </c>
      <c r="C33" s="17">
        <v>145746.07</v>
      </c>
      <c r="D33" s="17">
        <v>153637.28</v>
      </c>
      <c r="E33" s="17">
        <v>142028.28</v>
      </c>
      <c r="F33" s="17">
        <v>156787.76999999999</v>
      </c>
      <c r="G33" s="17">
        <v>143232.29</v>
      </c>
      <c r="H33" s="17">
        <v>165735.78</v>
      </c>
      <c r="I33" s="17">
        <v>171685.69</v>
      </c>
      <c r="J33" s="17">
        <v>172814.51</v>
      </c>
      <c r="K33" s="17">
        <v>200331.88</v>
      </c>
      <c r="L33" s="17">
        <v>95243.94</v>
      </c>
      <c r="M33" s="17">
        <v>193441.99</v>
      </c>
      <c r="N33" s="17">
        <v>188807.77</v>
      </c>
      <c r="O33" s="19">
        <f>SUM(C33:N33)</f>
        <v>1929493.2500000002</v>
      </c>
    </row>
    <row r="34" spans="1:15" x14ac:dyDescent="0.25">
      <c r="B34" s="30" t="s">
        <v>72</v>
      </c>
      <c r="C34" s="30"/>
      <c r="D34" s="30"/>
      <c r="E34" s="19"/>
      <c r="F34" s="19"/>
      <c r="G34" s="19"/>
      <c r="H34" s="19"/>
      <c r="I34" s="24"/>
      <c r="J34" s="19"/>
      <c r="K34" s="19"/>
      <c r="L34" s="19"/>
      <c r="M34" s="19"/>
      <c r="N34" s="19"/>
      <c r="O34" s="19"/>
    </row>
    <row r="35" spans="1:15" x14ac:dyDescent="0.25">
      <c r="A35" s="9" t="s">
        <v>73</v>
      </c>
      <c r="B35" s="31" t="s">
        <v>74</v>
      </c>
      <c r="C35" s="27">
        <v>5600243.9900000021</v>
      </c>
      <c r="D35" s="27">
        <v>3688530.3799999971</v>
      </c>
      <c r="E35" s="27">
        <v>2385913.2300000023</v>
      </c>
      <c r="F35" s="27">
        <v>-147408.1099999994</v>
      </c>
      <c r="G35" s="27">
        <v>1812649.2300000023</v>
      </c>
      <c r="H35" s="27">
        <v>915386.73999999836</v>
      </c>
      <c r="I35" s="27">
        <v>-2319737.2599999979</v>
      </c>
      <c r="J35" s="27">
        <v>1168427.5399999991</v>
      </c>
      <c r="K35" s="27">
        <v>-425975.07000000216</v>
      </c>
      <c r="L35" s="27">
        <v>-2225978.2700000014</v>
      </c>
      <c r="M35" s="27">
        <v>1451965.7399999965</v>
      </c>
      <c r="N35" s="27">
        <v>-2750511.09</v>
      </c>
      <c r="O35" s="27">
        <f t="shared" ref="O35" si="1">IFERROR(O11-O25,"")</f>
        <v>77818937.940000027</v>
      </c>
    </row>
    <row r="36" spans="1:15" x14ac:dyDescent="0.25">
      <c r="A36" s="9" t="s">
        <v>75</v>
      </c>
      <c r="B36" s="22" t="s">
        <v>76</v>
      </c>
      <c r="C36" s="17">
        <v>556705.6</v>
      </c>
      <c r="D36" s="17">
        <v>556705.6</v>
      </c>
      <c r="E36" s="17">
        <v>529406.54</v>
      </c>
      <c r="F36" s="17">
        <v>565204.72</v>
      </c>
      <c r="G36" s="17">
        <v>544028.92000000004</v>
      </c>
      <c r="H36" s="17">
        <v>541149.61</v>
      </c>
      <c r="I36" s="17">
        <v>519097.19</v>
      </c>
      <c r="J36" s="17">
        <v>555666.77</v>
      </c>
      <c r="K36" s="17">
        <v>200000</v>
      </c>
      <c r="L36" s="17">
        <v>200000</v>
      </c>
      <c r="M36" s="17">
        <v>200000</v>
      </c>
      <c r="N36" s="17">
        <v>200000</v>
      </c>
      <c r="O36" s="19">
        <f>SUM(C36:N36)</f>
        <v>5167964.9499999993</v>
      </c>
    </row>
    <row r="37" spans="1:15" x14ac:dyDescent="0.25">
      <c r="A37" s="9" t="s">
        <v>77</v>
      </c>
      <c r="B37" s="32" t="s">
        <v>78</v>
      </c>
      <c r="C37" s="13">
        <v>42887.93</v>
      </c>
      <c r="D37" s="13">
        <v>201596.12</v>
      </c>
      <c r="E37" s="13">
        <v>132968.5</v>
      </c>
      <c r="F37" s="13">
        <v>1159790.8</v>
      </c>
      <c r="G37" s="13">
        <v>245489.43</v>
      </c>
      <c r="H37" s="13">
        <v>868169.57</v>
      </c>
      <c r="I37" s="13">
        <v>800562.98</v>
      </c>
      <c r="J37" s="13">
        <v>321082.03999999998</v>
      </c>
      <c r="K37" s="13">
        <v>518604.96</v>
      </c>
      <c r="L37" s="13">
        <v>0</v>
      </c>
      <c r="M37" s="13">
        <v>50906.25</v>
      </c>
      <c r="N37" s="13">
        <v>1839821.15</v>
      </c>
      <c r="O37" s="13">
        <f t="shared" ref="O37" si="2">O38+O39+O40</f>
        <v>6181879.7300000004</v>
      </c>
    </row>
    <row r="38" spans="1:15" x14ac:dyDescent="0.25">
      <c r="A38" s="9" t="s">
        <v>79</v>
      </c>
      <c r="B38" s="20" t="s">
        <v>80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9">
        <f>SUM(C38:N38)</f>
        <v>0</v>
      </c>
    </row>
    <row r="39" spans="1:15" x14ac:dyDescent="0.25">
      <c r="A39" s="9" t="s">
        <v>81</v>
      </c>
      <c r="B39" s="20" t="s">
        <v>82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9">
        <f>SUM(C39:N39)</f>
        <v>0</v>
      </c>
    </row>
    <row r="40" spans="1:15" x14ac:dyDescent="0.25">
      <c r="A40" s="9" t="s">
        <v>83</v>
      </c>
      <c r="B40" s="20" t="s">
        <v>84</v>
      </c>
      <c r="C40" s="17">
        <v>42887.93</v>
      </c>
      <c r="D40" s="17">
        <v>201596.12</v>
      </c>
      <c r="E40" s="17">
        <v>132968.5</v>
      </c>
      <c r="F40" s="17">
        <v>1159790.8</v>
      </c>
      <c r="G40" s="17">
        <v>245489.43</v>
      </c>
      <c r="H40" s="17">
        <v>868169.57</v>
      </c>
      <c r="I40" s="17">
        <v>800562.98</v>
      </c>
      <c r="J40" s="17">
        <v>321082.03999999998</v>
      </c>
      <c r="K40" s="17">
        <v>518604.96</v>
      </c>
      <c r="L40" s="17">
        <v>0</v>
      </c>
      <c r="M40" s="17">
        <v>50906.25</v>
      </c>
      <c r="N40" s="17">
        <v>1839821.15</v>
      </c>
      <c r="O40" s="19">
        <f>SUM(C40:N40)</f>
        <v>6181879.7300000004</v>
      </c>
    </row>
    <row r="41" spans="1:15" x14ac:dyDescent="0.25">
      <c r="A41" s="9" t="s">
        <v>85</v>
      </c>
      <c r="B41" s="33" t="s">
        <v>86</v>
      </c>
      <c r="C41" s="34">
        <v>5000650.4600000028</v>
      </c>
      <c r="D41" s="34">
        <v>2930228.6599999969</v>
      </c>
      <c r="E41" s="34">
        <v>1723538.1900000023</v>
      </c>
      <c r="F41" s="34">
        <v>-1872403.6299999994</v>
      </c>
      <c r="G41" s="34">
        <v>1023130.8800000024</v>
      </c>
      <c r="H41" s="34">
        <v>-493932.44000000157</v>
      </c>
      <c r="I41" s="34">
        <v>-3639397.4299999978</v>
      </c>
      <c r="J41" s="34">
        <v>291678.72999999911</v>
      </c>
      <c r="K41" s="34">
        <v>-1144580.0300000021</v>
      </c>
      <c r="L41" s="34">
        <v>-2425978.2700000014</v>
      </c>
      <c r="M41" s="34">
        <v>1201059.4899999965</v>
      </c>
      <c r="N41" s="34">
        <v>-4790332.24</v>
      </c>
      <c r="O41" s="34"/>
    </row>
    <row r="42" spans="1:15" x14ac:dyDescent="0.25">
      <c r="A42" s="9" t="s">
        <v>87</v>
      </c>
      <c r="B42" s="22" t="s">
        <v>88</v>
      </c>
      <c r="C42" s="17">
        <v>0</v>
      </c>
      <c r="D42" s="17">
        <v>0</v>
      </c>
      <c r="E42" s="17">
        <v>383235.29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9">
        <f>SUM(C42:N42)</f>
        <v>383235.29</v>
      </c>
    </row>
    <row r="43" spans="1:15" x14ac:dyDescent="0.25">
      <c r="B43" s="35" t="s">
        <v>89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/>
      <c r="O43" s="19"/>
    </row>
    <row r="44" spans="1:15" s="38" customFormat="1" x14ac:dyDescent="0.25">
      <c r="A44" s="9" t="s">
        <v>90</v>
      </c>
      <c r="B44" s="36" t="s">
        <v>91</v>
      </c>
      <c r="C44" s="37">
        <v>17250492.620000001</v>
      </c>
      <c r="D44" s="37">
        <v>20683501.969999999</v>
      </c>
      <c r="E44" s="37">
        <v>24447408.280000001</v>
      </c>
      <c r="F44" s="37">
        <v>23015868.199999999</v>
      </c>
      <c r="G44" s="37">
        <v>23583317.949999999</v>
      </c>
      <c r="H44" s="37">
        <v>24269782.43</v>
      </c>
      <c r="I44" s="37">
        <v>20659295</v>
      </c>
      <c r="J44" s="37">
        <v>20455625.300000001</v>
      </c>
      <c r="K44" s="37">
        <v>50621046.140000001</v>
      </c>
      <c r="L44" s="37">
        <v>17661561.359999999</v>
      </c>
      <c r="M44" s="37">
        <v>14080806.630000001</v>
      </c>
      <c r="N44" s="37">
        <v>14278537.280000001</v>
      </c>
      <c r="O44" s="37"/>
    </row>
    <row r="45" spans="1:15" x14ac:dyDescent="0.25">
      <c r="A45" s="9" t="s">
        <v>92</v>
      </c>
      <c r="B45" s="20" t="s">
        <v>93</v>
      </c>
      <c r="C45" s="17">
        <v>16283391.65</v>
      </c>
      <c r="D45" s="17">
        <v>19451111.52</v>
      </c>
      <c r="E45" s="17">
        <v>22926675.190000001</v>
      </c>
      <c r="F45" s="17">
        <v>21255027.359999999</v>
      </c>
      <c r="G45" s="17">
        <v>21263337.57</v>
      </c>
      <c r="H45" s="17">
        <v>21294041.719999999</v>
      </c>
      <c r="I45" s="17">
        <v>17938046.170000002</v>
      </c>
      <c r="J45" s="17">
        <v>17564070.300000001</v>
      </c>
      <c r="K45" s="17">
        <v>16546082.82</v>
      </c>
      <c r="L45" s="17">
        <v>14068478.91</v>
      </c>
      <c r="M45" s="17">
        <v>13202900.49</v>
      </c>
      <c r="N45" s="17">
        <v>13832525.48</v>
      </c>
      <c r="O45" s="19"/>
    </row>
    <row r="46" spans="1:15" x14ac:dyDescent="0.25">
      <c r="A46" s="9" t="s">
        <v>94</v>
      </c>
      <c r="B46" s="20" t="s">
        <v>95</v>
      </c>
      <c r="C46" s="17">
        <v>967100.97</v>
      </c>
      <c r="D46" s="17">
        <v>1232390.45</v>
      </c>
      <c r="E46" s="17">
        <v>1520733.09</v>
      </c>
      <c r="F46" s="17">
        <v>1760840.84</v>
      </c>
      <c r="G46" s="17">
        <v>2319980.38</v>
      </c>
      <c r="H46" s="17">
        <v>2975740.71</v>
      </c>
      <c r="I46" s="17">
        <v>2721248.83</v>
      </c>
      <c r="J46" s="17">
        <v>2891555</v>
      </c>
      <c r="K46" s="17">
        <v>34074963.32</v>
      </c>
      <c r="L46" s="17">
        <v>3593082.45</v>
      </c>
      <c r="M46" s="17">
        <v>877906.14</v>
      </c>
      <c r="N46" s="17">
        <v>446011.8</v>
      </c>
      <c r="O46" s="19"/>
    </row>
    <row r="47" spans="1:15" x14ac:dyDescent="0.25">
      <c r="A47" s="9" t="s">
        <v>96</v>
      </c>
      <c r="B47" s="20" t="s">
        <v>97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9"/>
    </row>
    <row r="48" spans="1:15" x14ac:dyDescent="0.25">
      <c r="A48" s="9" t="s">
        <v>98</v>
      </c>
      <c r="B48" s="22" t="s">
        <v>99</v>
      </c>
      <c r="C48" s="17">
        <v>31002254.190000001</v>
      </c>
      <c r="D48" s="17">
        <v>34128696.219999999</v>
      </c>
      <c r="E48" s="17">
        <v>35630886.950000003</v>
      </c>
      <c r="F48" s="17">
        <v>34609704.259999998</v>
      </c>
      <c r="G48" s="17">
        <v>35445843.670000002</v>
      </c>
      <c r="H48" s="17">
        <v>36570187.5</v>
      </c>
      <c r="I48" s="17">
        <v>33594834.119999997</v>
      </c>
      <c r="J48" s="17">
        <v>34310055.090000004</v>
      </c>
      <c r="K48" s="17">
        <v>34240176.310000002</v>
      </c>
      <c r="L48" s="17">
        <v>32479959.789999999</v>
      </c>
      <c r="M48" s="17">
        <v>29497265.739999998</v>
      </c>
      <c r="N48" s="17">
        <v>31246802.719999999</v>
      </c>
      <c r="O48" s="19"/>
    </row>
    <row r="49" spans="1:15" x14ac:dyDescent="0.25">
      <c r="A49" s="9" t="s">
        <v>100</v>
      </c>
      <c r="B49" s="22" t="s">
        <v>101</v>
      </c>
      <c r="C49" s="17">
        <v>508486475.41000003</v>
      </c>
      <c r="D49" s="17">
        <v>499634517.52999997</v>
      </c>
      <c r="E49" s="17">
        <v>501504731.68000001</v>
      </c>
      <c r="F49" s="17">
        <v>501494837.73000002</v>
      </c>
      <c r="G49" s="17">
        <v>502418299.60000002</v>
      </c>
      <c r="H49" s="17">
        <v>504250398.05000001</v>
      </c>
      <c r="I49" s="17">
        <v>501903876.45999998</v>
      </c>
      <c r="J49" s="17">
        <v>502755746.93000001</v>
      </c>
      <c r="K49" s="17">
        <v>503018332.45999998</v>
      </c>
      <c r="L49" s="17">
        <v>501067493.38</v>
      </c>
      <c r="M49" s="17">
        <v>497947958.81999999</v>
      </c>
      <c r="N49" s="17">
        <v>501349145.97000003</v>
      </c>
      <c r="O49" s="19"/>
    </row>
    <row r="50" spans="1:15" x14ac:dyDescent="0.25">
      <c r="A50" s="9" t="s">
        <v>102</v>
      </c>
      <c r="B50" s="22" t="s">
        <v>103</v>
      </c>
      <c r="C50" s="17">
        <v>107517184.43000001</v>
      </c>
      <c r="D50" s="17">
        <v>103982813.09999999</v>
      </c>
      <c r="E50" s="17">
        <v>103049812.86</v>
      </c>
      <c r="F50" s="17">
        <v>103187327.02</v>
      </c>
      <c r="G50" s="17">
        <v>102298139.66</v>
      </c>
      <c r="H50" s="17">
        <v>103214851.37</v>
      </c>
      <c r="I50" s="17">
        <v>121408715.87</v>
      </c>
      <c r="J50" s="17">
        <v>102758704.65000001</v>
      </c>
      <c r="K50" s="17">
        <v>103432839.16</v>
      </c>
      <c r="L50" s="17">
        <v>103833080.34999999</v>
      </c>
      <c r="M50" s="17">
        <v>99180540.049999997</v>
      </c>
      <c r="N50" s="17">
        <v>105023213.42</v>
      </c>
      <c r="O50" s="19"/>
    </row>
    <row r="51" spans="1:15" x14ac:dyDescent="0.25">
      <c r="A51" s="9" t="s">
        <v>104</v>
      </c>
      <c r="B51" s="22" t="s">
        <v>105</v>
      </c>
      <c r="C51" s="17">
        <v>131977184.43000001</v>
      </c>
      <c r="D51" s="17">
        <v>122203461.93000001</v>
      </c>
      <c r="E51" s="17">
        <v>121270461.69</v>
      </c>
      <c r="F51" s="17">
        <v>121407975.84999999</v>
      </c>
      <c r="G51" s="17">
        <v>120518788.48999999</v>
      </c>
      <c r="H51" s="17">
        <v>121435500.2</v>
      </c>
      <c r="I51" s="17">
        <v>121408715.87</v>
      </c>
      <c r="J51" s="17">
        <v>120979353.48</v>
      </c>
      <c r="K51" s="17">
        <v>121653488.01000001</v>
      </c>
      <c r="L51" s="17">
        <v>122053728.18000001</v>
      </c>
      <c r="M51" s="17">
        <v>117401188.88</v>
      </c>
      <c r="N51" s="17">
        <v>123243862.25</v>
      </c>
      <c r="O51" s="19"/>
    </row>
    <row r="52" spans="1:15" x14ac:dyDescent="0.25">
      <c r="A52" s="9" t="s">
        <v>106</v>
      </c>
      <c r="B52" s="22" t="s">
        <v>107</v>
      </c>
      <c r="C52" s="17">
        <v>8529327.3399999999</v>
      </c>
      <c r="D52" s="17">
        <v>8529327.3399999999</v>
      </c>
      <c r="E52" s="17">
        <v>8529327.3399999999</v>
      </c>
      <c r="F52" s="17">
        <v>8529327.3399999999</v>
      </c>
      <c r="G52" s="17">
        <v>8529327.3399999999</v>
      </c>
      <c r="H52" s="17">
        <v>8529327.3399999999</v>
      </c>
      <c r="I52" s="17">
        <v>8529327.3399999999</v>
      </c>
      <c r="J52" s="17">
        <v>8259327.3399999999</v>
      </c>
      <c r="K52" s="17">
        <v>8529327.3399999999</v>
      </c>
      <c r="L52" s="17">
        <v>8529327.3399999999</v>
      </c>
      <c r="M52" s="17">
        <v>8529327.3399999999</v>
      </c>
      <c r="N52" s="17">
        <v>8529327.3399999999</v>
      </c>
      <c r="O52" s="19"/>
    </row>
    <row r="53" spans="1:15" ht="6.75" customHeight="1" x14ac:dyDescent="0.2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9"/>
      <c r="M53" s="40"/>
      <c r="N53" s="40"/>
      <c r="O53" s="40"/>
    </row>
    <row r="54" spans="1:15" x14ac:dyDescent="0.25">
      <c r="A54" s="9" t="s">
        <v>108</v>
      </c>
      <c r="B54" s="35" t="s">
        <v>109</v>
      </c>
      <c r="C54" s="41">
        <v>310857.02</v>
      </c>
      <c r="D54" s="41">
        <v>592597.23</v>
      </c>
      <c r="E54" s="41">
        <v>902639.61</v>
      </c>
      <c r="F54" s="41">
        <v>1218757.43</v>
      </c>
      <c r="G54" s="41">
        <v>1550434.24</v>
      </c>
      <c r="H54" s="41">
        <v>1868649.87</v>
      </c>
      <c r="I54" s="41">
        <v>2199967.67</v>
      </c>
      <c r="J54" s="41">
        <v>2517616.04</v>
      </c>
      <c r="K54" s="41">
        <v>2839162.84</v>
      </c>
      <c r="L54" s="41">
        <v>3111133.9</v>
      </c>
      <c r="M54" s="41">
        <v>0</v>
      </c>
      <c r="N54" s="41">
        <v>0</v>
      </c>
      <c r="O54" s="41"/>
    </row>
    <row r="55" spans="1:15" x14ac:dyDescent="0.25">
      <c r="A55" s="9" t="s">
        <v>110</v>
      </c>
      <c r="B55" s="22" t="s">
        <v>111</v>
      </c>
      <c r="C55" s="42">
        <v>310857.02</v>
      </c>
      <c r="D55" s="42">
        <v>592597.23</v>
      </c>
      <c r="E55" s="42">
        <v>902639.61</v>
      </c>
      <c r="F55" s="42">
        <v>1218757.43</v>
      </c>
      <c r="G55" s="42">
        <v>1550434.24</v>
      </c>
      <c r="H55" s="42">
        <v>1868649.87</v>
      </c>
      <c r="I55" s="42">
        <v>2199967.67</v>
      </c>
      <c r="J55" s="42">
        <v>2517616.04</v>
      </c>
      <c r="K55" s="42">
        <v>2839162.84</v>
      </c>
      <c r="L55" s="42">
        <v>3111133.9</v>
      </c>
      <c r="M55" s="42">
        <v>0</v>
      </c>
      <c r="N55" s="42">
        <v>0</v>
      </c>
      <c r="O55" s="43"/>
    </row>
    <row r="56" spans="1:15" x14ac:dyDescent="0.25">
      <c r="A56" s="9" t="s">
        <v>112</v>
      </c>
      <c r="B56" s="22" t="s">
        <v>113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3"/>
    </row>
    <row r="57" spans="1:15" x14ac:dyDescent="0.25">
      <c r="A57" s="9" t="s">
        <v>114</v>
      </c>
      <c r="B57" s="22" t="s">
        <v>115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3"/>
    </row>
    <row r="58" spans="1:15" x14ac:dyDescent="0.25">
      <c r="B58" s="35" t="s">
        <v>116</v>
      </c>
      <c r="C58" s="41"/>
      <c r="D58" s="41"/>
      <c r="E58" s="41"/>
      <c r="F58" s="41"/>
      <c r="G58" s="41"/>
      <c r="H58" s="41"/>
      <c r="I58" s="41"/>
      <c r="J58" s="44"/>
      <c r="K58" s="41"/>
      <c r="L58" s="41"/>
      <c r="M58" s="45"/>
      <c r="N58" s="41"/>
      <c r="O58" s="41"/>
    </row>
    <row r="59" spans="1:15" x14ac:dyDescent="0.25">
      <c r="A59" s="9" t="s">
        <v>117</v>
      </c>
      <c r="B59" s="22" t="s">
        <v>118</v>
      </c>
      <c r="C59" s="46">
        <v>0</v>
      </c>
      <c r="D59" s="46">
        <v>550004</v>
      </c>
      <c r="E59" s="46">
        <v>1043812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3"/>
    </row>
    <row r="60" spans="1:15" x14ac:dyDescent="0.25">
      <c r="A60" s="9" t="s">
        <v>119</v>
      </c>
      <c r="B60" s="47" t="s">
        <v>120</v>
      </c>
      <c r="C60" s="48">
        <v>1806352</v>
      </c>
      <c r="D60" s="48">
        <v>1641295</v>
      </c>
      <c r="E60" s="48">
        <v>976141</v>
      </c>
      <c r="F60" s="48">
        <v>1563355</v>
      </c>
      <c r="G60" s="48">
        <v>1893746</v>
      </c>
      <c r="H60" s="48">
        <v>2353354</v>
      </c>
      <c r="I60" s="48">
        <v>2907301</v>
      </c>
      <c r="J60" s="48">
        <v>3303931</v>
      </c>
      <c r="K60" s="48">
        <v>3828401</v>
      </c>
      <c r="L60" s="48">
        <v>4347517</v>
      </c>
      <c r="M60" s="48">
        <v>4947772</v>
      </c>
      <c r="N60" s="48">
        <v>5285942</v>
      </c>
      <c r="O60" s="49"/>
    </row>
    <row r="61" spans="1:15" s="52" customFormat="1" ht="6.75" customHeight="1" x14ac:dyDescent="0.25">
      <c r="A61" s="50"/>
      <c r="B61" s="5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ht="15.75" x14ac:dyDescent="0.25">
      <c r="A62" s="9" t="s">
        <v>121</v>
      </c>
      <c r="B62" s="53" t="s">
        <v>122</v>
      </c>
      <c r="C62" s="54">
        <v>1519667</v>
      </c>
      <c r="D62" s="54">
        <v>1425453</v>
      </c>
      <c r="E62" s="54">
        <v>1509945</v>
      </c>
      <c r="F62" s="54">
        <v>1424829</v>
      </c>
      <c r="G62" s="54">
        <v>1570112</v>
      </c>
      <c r="H62" s="54">
        <v>1614038</v>
      </c>
      <c r="I62" s="54">
        <v>1719444</v>
      </c>
      <c r="J62" s="54">
        <v>1571601</v>
      </c>
      <c r="K62" s="54">
        <v>1626580</v>
      </c>
      <c r="L62" s="54">
        <v>1779109</v>
      </c>
      <c r="M62" s="54">
        <v>1699861</v>
      </c>
      <c r="N62" s="54">
        <v>1728457</v>
      </c>
      <c r="O62" s="54"/>
    </row>
    <row r="63" spans="1:15" x14ac:dyDescent="0.25">
      <c r="A63" s="9" t="s">
        <v>123</v>
      </c>
      <c r="B63" s="22" t="s">
        <v>124</v>
      </c>
      <c r="C63" s="55">
        <v>1470015</v>
      </c>
      <c r="D63" s="55">
        <v>1389005</v>
      </c>
      <c r="E63" s="55">
        <v>1466786</v>
      </c>
      <c r="F63" s="55">
        <v>1384141</v>
      </c>
      <c r="G63" s="55">
        <v>1524720</v>
      </c>
      <c r="H63" s="55">
        <v>1557689</v>
      </c>
      <c r="I63" s="55">
        <v>1665191</v>
      </c>
      <c r="J63" s="55">
        <v>1519363</v>
      </c>
      <c r="K63" s="55">
        <v>1572697</v>
      </c>
      <c r="L63" s="17">
        <v>1722554</v>
      </c>
      <c r="M63" s="55">
        <v>1660523</v>
      </c>
      <c r="N63" s="55">
        <v>1674373</v>
      </c>
      <c r="O63" s="56"/>
    </row>
    <row r="64" spans="1:15" ht="15" customHeight="1" x14ac:dyDescent="0.25">
      <c r="A64" s="9" t="s">
        <v>125</v>
      </c>
      <c r="B64" s="22" t="s">
        <v>126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17">
        <v>0</v>
      </c>
      <c r="M64" s="55">
        <v>0</v>
      </c>
      <c r="N64" s="55">
        <v>0</v>
      </c>
      <c r="O64" s="56"/>
    </row>
    <row r="65" spans="1:15" ht="15" customHeight="1" x14ac:dyDescent="0.25">
      <c r="A65" s="9" t="s">
        <v>127</v>
      </c>
      <c r="B65" s="22" t="s">
        <v>128</v>
      </c>
      <c r="C65" s="55">
        <v>49652</v>
      </c>
      <c r="D65" s="55">
        <v>36448</v>
      </c>
      <c r="E65" s="55">
        <v>43159</v>
      </c>
      <c r="F65" s="55">
        <v>40688</v>
      </c>
      <c r="G65" s="55">
        <v>45392</v>
      </c>
      <c r="H65" s="55">
        <v>56349</v>
      </c>
      <c r="I65" s="55">
        <v>54253</v>
      </c>
      <c r="J65" s="55">
        <v>52238</v>
      </c>
      <c r="K65" s="55">
        <v>53883</v>
      </c>
      <c r="L65" s="17">
        <v>56555</v>
      </c>
      <c r="M65" s="55">
        <v>39338</v>
      </c>
      <c r="N65" s="55">
        <v>54084</v>
      </c>
      <c r="O65" s="56"/>
    </row>
    <row r="66" spans="1:15" ht="6" customHeight="1" x14ac:dyDescent="0.25">
      <c r="B66" s="23"/>
      <c r="C66" s="56"/>
      <c r="D66" s="56"/>
      <c r="E66" s="56"/>
      <c r="F66" s="56"/>
      <c r="G66" s="56"/>
      <c r="H66" s="56"/>
      <c r="I66" s="57"/>
      <c r="J66" s="57"/>
      <c r="K66" s="57"/>
      <c r="L66" s="19"/>
      <c r="M66" s="56"/>
      <c r="N66" s="56"/>
      <c r="O66" s="56"/>
    </row>
    <row r="67" spans="1:15" ht="15.75" x14ac:dyDescent="0.25">
      <c r="A67" s="9" t="s">
        <v>129</v>
      </c>
      <c r="B67" s="58" t="s">
        <v>130</v>
      </c>
      <c r="C67" s="59">
        <v>3286003.78</v>
      </c>
      <c r="D67" s="59">
        <v>3214284.15</v>
      </c>
      <c r="E67" s="59">
        <v>3287280.96</v>
      </c>
      <c r="F67" s="59">
        <v>3237584.23</v>
      </c>
      <c r="G67" s="59">
        <v>3546334.77</v>
      </c>
      <c r="H67" s="59">
        <v>3580780.74</v>
      </c>
      <c r="I67" s="59">
        <v>3488248.12</v>
      </c>
      <c r="J67" s="59">
        <v>3607871.8600000003</v>
      </c>
      <c r="K67" s="59">
        <v>3697968.8099999996</v>
      </c>
      <c r="L67" s="59">
        <v>3965486.51</v>
      </c>
      <c r="M67" s="59">
        <v>3886812.7399999998</v>
      </c>
      <c r="N67" s="59">
        <v>505227.39</v>
      </c>
      <c r="O67" s="59"/>
    </row>
    <row r="68" spans="1:15" x14ac:dyDescent="0.25">
      <c r="A68" s="9" t="s">
        <v>131</v>
      </c>
      <c r="B68" s="22" t="s">
        <v>124</v>
      </c>
      <c r="C68" s="55">
        <v>3183329.07</v>
      </c>
      <c r="D68" s="55">
        <v>3131162.03</v>
      </c>
      <c r="E68" s="55">
        <v>3191970.94</v>
      </c>
      <c r="F68" s="60">
        <v>3145510.32</v>
      </c>
      <c r="G68" s="55">
        <v>3430087.75</v>
      </c>
      <c r="H68" s="55">
        <v>3466997.33</v>
      </c>
      <c r="I68" s="55">
        <v>3373340.71</v>
      </c>
      <c r="J68" s="55">
        <v>3494706.68</v>
      </c>
      <c r="K68" s="55">
        <v>3585638.03</v>
      </c>
      <c r="L68" s="17">
        <v>3846625.67</v>
      </c>
      <c r="M68" s="55">
        <v>3786309.53</v>
      </c>
      <c r="N68" s="55">
        <v>387932.11</v>
      </c>
      <c r="O68" s="56"/>
    </row>
    <row r="69" spans="1:15" x14ac:dyDescent="0.25">
      <c r="A69" s="9" t="s">
        <v>132</v>
      </c>
      <c r="B69" s="22" t="s">
        <v>126</v>
      </c>
      <c r="C69" s="55">
        <v>0</v>
      </c>
      <c r="D69" s="55">
        <v>0</v>
      </c>
      <c r="E69" s="55">
        <v>0</v>
      </c>
      <c r="F69" s="60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17">
        <v>0</v>
      </c>
      <c r="M69" s="55">
        <v>0</v>
      </c>
      <c r="N69" s="55">
        <v>0</v>
      </c>
      <c r="O69" s="56"/>
    </row>
    <row r="70" spans="1:15" x14ac:dyDescent="0.25">
      <c r="A70" s="9" t="s">
        <v>133</v>
      </c>
      <c r="B70" s="22" t="s">
        <v>128</v>
      </c>
      <c r="C70" s="55">
        <v>102674.71</v>
      </c>
      <c r="D70" s="55">
        <v>83122.12</v>
      </c>
      <c r="E70" s="55">
        <v>95310.02</v>
      </c>
      <c r="F70" s="60">
        <v>92073.91</v>
      </c>
      <c r="G70" s="55">
        <v>116247.02</v>
      </c>
      <c r="H70" s="55">
        <v>113783.41</v>
      </c>
      <c r="I70" s="55">
        <v>114907.41</v>
      </c>
      <c r="J70" s="55">
        <v>113165.18</v>
      </c>
      <c r="K70" s="55">
        <v>112330.78</v>
      </c>
      <c r="L70" s="17">
        <v>118860.84</v>
      </c>
      <c r="M70" s="55">
        <v>100503.21</v>
      </c>
      <c r="N70" s="55">
        <v>117295.28</v>
      </c>
      <c r="O70" s="56"/>
    </row>
    <row r="71" spans="1:15" ht="8.25" customHeight="1" x14ac:dyDescent="0.25">
      <c r="B71" s="61"/>
      <c r="C71" s="56"/>
      <c r="D71" s="56"/>
      <c r="E71" s="56"/>
      <c r="F71" s="62"/>
      <c r="G71" s="56"/>
      <c r="H71" s="56"/>
      <c r="I71" s="57"/>
      <c r="J71" s="57"/>
      <c r="K71" s="57"/>
      <c r="L71" s="19"/>
      <c r="M71" s="56"/>
      <c r="N71" s="56"/>
      <c r="O71" s="56"/>
    </row>
    <row r="72" spans="1:15" x14ac:dyDescent="0.25">
      <c r="A72" s="9" t="s">
        <v>134</v>
      </c>
      <c r="B72" s="63" t="s">
        <v>135</v>
      </c>
      <c r="C72" s="64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6"/>
    </row>
    <row r="73" spans="1:15" ht="32.25" customHeight="1" x14ac:dyDescent="0.25">
      <c r="A73" s="9" t="s">
        <v>136</v>
      </c>
      <c r="B73" s="67" t="s">
        <v>137</v>
      </c>
      <c r="C73" s="64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6"/>
    </row>
    <row r="74" spans="1:15" ht="5.25" customHeight="1" x14ac:dyDescent="0.25">
      <c r="B74" s="68"/>
      <c r="C74" s="66"/>
      <c r="D74" s="66"/>
      <c r="E74" s="66"/>
      <c r="F74" s="66"/>
      <c r="G74" s="66"/>
      <c r="H74" s="66"/>
      <c r="I74" s="66"/>
      <c r="J74" s="66"/>
      <c r="K74" s="66"/>
      <c r="L74" s="19"/>
      <c r="M74" s="66"/>
      <c r="N74" s="66"/>
      <c r="O74" s="66"/>
    </row>
    <row r="75" spans="1:15" ht="15" customHeight="1" x14ac:dyDescent="0.25">
      <c r="B75" s="35" t="s">
        <v>138</v>
      </c>
      <c r="C75" s="69"/>
      <c r="D75" s="69"/>
      <c r="E75" s="69"/>
      <c r="F75" s="69"/>
      <c r="G75" s="69"/>
      <c r="H75" s="69"/>
      <c r="I75" s="69"/>
      <c r="J75" s="69"/>
      <c r="K75" s="69"/>
      <c r="L75" s="70"/>
      <c r="M75" s="69"/>
      <c r="N75" s="69"/>
      <c r="O75" s="69"/>
    </row>
    <row r="76" spans="1:15" ht="15" customHeight="1" x14ac:dyDescent="0.25">
      <c r="A76" s="9" t="s">
        <v>139</v>
      </c>
      <c r="B76" s="22" t="s">
        <v>140</v>
      </c>
      <c r="C76" s="71">
        <v>0.48032951551165892</v>
      </c>
      <c r="D76" s="71">
        <v>0.52924256101545675</v>
      </c>
      <c r="E76" s="71">
        <v>0.51089507277035473</v>
      </c>
      <c r="F76" s="71">
        <v>0.56200654383164206</v>
      </c>
      <c r="G76" s="71">
        <v>0.6080692479415355</v>
      </c>
      <c r="H76" s="71">
        <v>0.67474050185167</v>
      </c>
      <c r="I76" s="71">
        <v>0.57698807135522057</v>
      </c>
      <c r="J76" s="71">
        <v>0.64295270824823014</v>
      </c>
      <c r="K76" s="71">
        <v>0.55446613119939936</v>
      </c>
      <c r="L76" s="71">
        <v>0.53144350256092276</v>
      </c>
      <c r="M76" s="71">
        <v>0.47952311291759786</v>
      </c>
      <c r="N76" s="71">
        <v>0.61904658127108825</v>
      </c>
      <c r="O76" s="66"/>
    </row>
    <row r="77" spans="1:15" ht="15" customHeight="1" x14ac:dyDescent="0.25">
      <c r="A77" s="9" t="s">
        <v>141</v>
      </c>
      <c r="B77" s="22" t="s">
        <v>142</v>
      </c>
      <c r="C77" s="71">
        <v>0.70385531771369303</v>
      </c>
      <c r="D77" s="71">
        <v>0.74195570849283066</v>
      </c>
      <c r="E77" s="71">
        <v>0.76137863454937238</v>
      </c>
      <c r="F77" s="71">
        <v>0.68940454701556053</v>
      </c>
      <c r="G77" s="71">
        <v>0.75800628255153735</v>
      </c>
      <c r="H77" s="71">
        <v>0.72439258766632952</v>
      </c>
      <c r="I77" s="71">
        <v>0.75316321205662995</v>
      </c>
      <c r="J77" s="71">
        <v>0.77955088456732424</v>
      </c>
      <c r="K77" s="71">
        <v>0.75971028058496803</v>
      </c>
      <c r="L77" s="71">
        <v>0.72488332963325686</v>
      </c>
      <c r="M77" s="71">
        <v>0.72045932050023176</v>
      </c>
      <c r="N77" s="71">
        <v>0.75651982988729183</v>
      </c>
      <c r="O77" s="66"/>
    </row>
    <row r="78" spans="1:15" ht="15" customHeight="1" x14ac:dyDescent="0.25">
      <c r="A78" s="9" t="s">
        <v>143</v>
      </c>
      <c r="B78" s="22" t="s">
        <v>144</v>
      </c>
      <c r="C78" s="71">
        <v>0.557539488204985</v>
      </c>
      <c r="D78" s="71">
        <v>0.75264868390946971</v>
      </c>
      <c r="E78" s="71">
        <v>0.90435096086980316</v>
      </c>
      <c r="F78" s="71">
        <v>0.77177262677110769</v>
      </c>
      <c r="G78" s="71">
        <v>0.83558047358791221</v>
      </c>
      <c r="H78" s="71">
        <v>0.81460576636701765</v>
      </c>
      <c r="I78" s="71">
        <v>0.830169761544164</v>
      </c>
      <c r="J78" s="71">
        <v>0.86317480516680178</v>
      </c>
      <c r="K78" s="71">
        <v>0.83320787599424173</v>
      </c>
      <c r="L78" s="71">
        <v>0.79579730753359523</v>
      </c>
      <c r="M78" s="71">
        <v>0.77840959013097311</v>
      </c>
      <c r="N78" s="71">
        <v>0.86162668131863107</v>
      </c>
      <c r="O78" s="71" t="str">
        <f>IFERROR(O123/O110,"")</f>
        <v/>
      </c>
    </row>
    <row r="79" spans="1:15" ht="15" customHeight="1" x14ac:dyDescent="0.25">
      <c r="A79" s="9" t="s">
        <v>145</v>
      </c>
      <c r="B79" s="22" t="s">
        <v>146</v>
      </c>
      <c r="C79" s="72">
        <v>288.68078123567562</v>
      </c>
      <c r="D79" s="72">
        <v>241.73312836128318</v>
      </c>
      <c r="E79" s="72">
        <v>258.19682928772716</v>
      </c>
      <c r="F79" s="72">
        <v>247.04949273915716</v>
      </c>
      <c r="G79" s="72">
        <v>239.75287901908152</v>
      </c>
      <c r="H79" s="72">
        <v>212.70223390118332</v>
      </c>
      <c r="I79" s="72">
        <v>247.17131716461711</v>
      </c>
      <c r="J79" s="72">
        <v>214.33039726650622</v>
      </c>
      <c r="K79" s="72">
        <v>233.94412976555736</v>
      </c>
      <c r="L79" s="72">
        <v>252.17602521010565</v>
      </c>
      <c r="M79" s="72">
        <v>280.94720605988425</v>
      </c>
      <c r="N79" s="72">
        <v>208.85686599248942</v>
      </c>
      <c r="O79" s="66"/>
    </row>
    <row r="80" spans="1:15" ht="15" customHeight="1" x14ac:dyDescent="0.25">
      <c r="A80" s="9" t="s">
        <v>147</v>
      </c>
      <c r="B80" s="73" t="s">
        <v>148</v>
      </c>
      <c r="C80" s="72">
        <v>128.28834915105244</v>
      </c>
      <c r="D80" s="72">
        <v>116.39560776626161</v>
      </c>
      <c r="E80" s="72">
        <v>120.76120613356798</v>
      </c>
      <c r="F80" s="72">
        <v>129.59307536042894</v>
      </c>
      <c r="G80" s="72">
        <v>134.22347451186693</v>
      </c>
      <c r="H80" s="72">
        <v>131.8391964707223</v>
      </c>
      <c r="I80" s="72">
        <v>130.25628217771308</v>
      </c>
      <c r="J80" s="72">
        <v>126.67357308523063</v>
      </c>
      <c r="K80" s="72">
        <v>118.47465537878134</v>
      </c>
      <c r="L80" s="72">
        <v>122.77197851863212</v>
      </c>
      <c r="M80" s="72">
        <v>123.47534723441956</v>
      </c>
      <c r="N80" s="72">
        <v>118.0467972867264</v>
      </c>
      <c r="O80" s="66"/>
    </row>
    <row r="81" spans="1:17" ht="7.5" customHeight="1" x14ac:dyDescent="0.25">
      <c r="B81" s="68"/>
      <c r="C81" s="66"/>
      <c r="D81" s="66"/>
      <c r="E81" s="66"/>
      <c r="F81" s="66"/>
      <c r="G81" s="66"/>
      <c r="H81" s="66"/>
      <c r="I81" s="66"/>
      <c r="J81" s="66"/>
      <c r="K81" s="66"/>
      <c r="L81" s="19"/>
      <c r="M81" s="66"/>
      <c r="N81" s="66"/>
      <c r="O81" s="66"/>
    </row>
    <row r="82" spans="1:17" x14ac:dyDescent="0.25">
      <c r="B82" s="35" t="s">
        <v>149</v>
      </c>
      <c r="C82" s="56"/>
      <c r="D82" s="56"/>
      <c r="E82" s="56"/>
      <c r="F82" s="56"/>
      <c r="G82" s="56"/>
      <c r="H82" s="56"/>
      <c r="I82" s="56"/>
      <c r="J82" s="56"/>
      <c r="K82" s="56"/>
      <c r="L82" s="19"/>
      <c r="M82" s="56"/>
      <c r="N82" s="56"/>
      <c r="O82" s="56"/>
    </row>
    <row r="83" spans="1:17" ht="15.75" x14ac:dyDescent="0.25">
      <c r="A83" s="9" t="s">
        <v>150</v>
      </c>
      <c r="B83" s="58" t="s">
        <v>151</v>
      </c>
      <c r="C83" s="74">
        <v>1078189</v>
      </c>
      <c r="D83" s="74">
        <v>902845</v>
      </c>
      <c r="E83" s="74">
        <v>964335</v>
      </c>
      <c r="F83" s="74">
        <v>922701</v>
      </c>
      <c r="G83" s="74">
        <v>895449</v>
      </c>
      <c r="H83" s="74">
        <v>794418</v>
      </c>
      <c r="I83" s="74">
        <v>923156</v>
      </c>
      <c r="J83" s="74">
        <v>800499</v>
      </c>
      <c r="K83" s="74">
        <v>873754</v>
      </c>
      <c r="L83" s="74">
        <v>941848</v>
      </c>
      <c r="M83" s="74">
        <v>1049305</v>
      </c>
      <c r="N83" s="74">
        <v>780056</v>
      </c>
      <c r="O83" s="59"/>
    </row>
    <row r="84" spans="1:17" x14ac:dyDescent="0.25">
      <c r="A84" s="9" t="s">
        <v>152</v>
      </c>
      <c r="B84" s="22" t="s">
        <v>153</v>
      </c>
      <c r="C84" s="55">
        <v>868577</v>
      </c>
      <c r="D84" s="55">
        <v>722104</v>
      </c>
      <c r="E84" s="42">
        <v>767774</v>
      </c>
      <c r="F84" s="42">
        <v>728709</v>
      </c>
      <c r="G84" s="42">
        <v>747285</v>
      </c>
      <c r="H84" s="55">
        <v>711853</v>
      </c>
      <c r="I84" s="55">
        <v>889374</v>
      </c>
      <c r="J84" s="55">
        <v>800499</v>
      </c>
      <c r="K84" s="42">
        <v>869434</v>
      </c>
      <c r="L84" s="75">
        <v>867371</v>
      </c>
      <c r="M84" s="55">
        <v>956166</v>
      </c>
      <c r="N84" s="55">
        <v>607711</v>
      </c>
      <c r="O84" s="56"/>
    </row>
    <row r="85" spans="1:17" x14ac:dyDescent="0.25">
      <c r="A85" s="9" t="s">
        <v>154</v>
      </c>
      <c r="B85" s="22" t="s">
        <v>155</v>
      </c>
      <c r="C85" s="55">
        <v>0</v>
      </c>
      <c r="D85" s="55">
        <v>0</v>
      </c>
      <c r="E85" s="42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6"/>
    </row>
    <row r="86" spans="1:17" x14ac:dyDescent="0.25">
      <c r="A86" s="9" t="s">
        <v>156</v>
      </c>
      <c r="B86" s="22" t="s">
        <v>157</v>
      </c>
      <c r="C86" s="55">
        <v>0</v>
      </c>
      <c r="D86" s="55">
        <v>0</v>
      </c>
      <c r="E86" s="42">
        <v>0</v>
      </c>
      <c r="F86" s="42">
        <v>0</v>
      </c>
      <c r="G86" s="42">
        <v>0</v>
      </c>
      <c r="H86" s="42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56"/>
    </row>
    <row r="87" spans="1:17" x14ac:dyDescent="0.25">
      <c r="A87" s="9" t="s">
        <v>158</v>
      </c>
      <c r="B87" s="73" t="s">
        <v>159</v>
      </c>
      <c r="C87" s="55">
        <v>209612</v>
      </c>
      <c r="D87" s="55">
        <v>180741</v>
      </c>
      <c r="E87" s="42">
        <v>196561</v>
      </c>
      <c r="F87" s="42">
        <v>193992</v>
      </c>
      <c r="G87" s="42">
        <v>148164</v>
      </c>
      <c r="H87" s="42">
        <v>82565</v>
      </c>
      <c r="I87" s="42">
        <v>33782</v>
      </c>
      <c r="J87" s="55">
        <v>0</v>
      </c>
      <c r="K87" s="42">
        <v>4320</v>
      </c>
      <c r="L87" s="75">
        <v>74477</v>
      </c>
      <c r="M87" s="75">
        <v>93139</v>
      </c>
      <c r="N87" s="55">
        <v>172345</v>
      </c>
      <c r="O87" s="56"/>
    </row>
    <row r="88" spans="1:17" ht="8.25" customHeight="1" x14ac:dyDescent="0.25">
      <c r="B88" s="76"/>
      <c r="C88" s="77"/>
      <c r="D88" s="77"/>
      <c r="E88" s="66"/>
      <c r="F88" s="66"/>
      <c r="G88" s="77"/>
      <c r="H88" s="66"/>
      <c r="I88" s="66"/>
      <c r="J88" s="77"/>
      <c r="K88" s="66"/>
      <c r="L88" s="19"/>
      <c r="M88" s="77"/>
      <c r="N88" s="77"/>
      <c r="O88" s="77"/>
    </row>
    <row r="89" spans="1:17" ht="15.75" x14ac:dyDescent="0.25">
      <c r="A89" s="9" t="s">
        <v>160</v>
      </c>
      <c r="B89" s="78" t="s">
        <v>161</v>
      </c>
      <c r="C89" s="27">
        <v>479142</v>
      </c>
      <c r="D89" s="27">
        <v>434724</v>
      </c>
      <c r="E89" s="27">
        <v>451029</v>
      </c>
      <c r="F89" s="27">
        <v>484015</v>
      </c>
      <c r="G89" s="27">
        <v>501309</v>
      </c>
      <c r="H89" s="27">
        <v>492404</v>
      </c>
      <c r="I89" s="27">
        <v>486492</v>
      </c>
      <c r="J89" s="27">
        <v>473111</v>
      </c>
      <c r="K89" s="27">
        <v>442489</v>
      </c>
      <c r="L89" s="27">
        <v>458539</v>
      </c>
      <c r="M89" s="27">
        <v>461166</v>
      </c>
      <c r="N89" s="27">
        <v>440891</v>
      </c>
      <c r="O89" s="27"/>
    </row>
    <row r="90" spans="1:17" x14ac:dyDescent="0.25">
      <c r="A90" s="9" t="s">
        <v>162</v>
      </c>
      <c r="B90" s="22" t="s">
        <v>163</v>
      </c>
      <c r="C90" s="56">
        <v>423990</v>
      </c>
      <c r="D90" s="56">
        <v>383024</v>
      </c>
      <c r="E90" s="56">
        <v>397545</v>
      </c>
      <c r="F90" s="56">
        <v>422734</v>
      </c>
      <c r="G90" s="56">
        <v>435440</v>
      </c>
      <c r="H90" s="56">
        <v>424830</v>
      </c>
      <c r="I90" s="56">
        <v>420986</v>
      </c>
      <c r="J90" s="56">
        <v>409634</v>
      </c>
      <c r="K90" s="56">
        <v>383828</v>
      </c>
      <c r="L90" s="56">
        <v>397162</v>
      </c>
      <c r="M90" s="56">
        <v>398125</v>
      </c>
      <c r="N90" s="56">
        <v>381222</v>
      </c>
      <c r="O90" s="56"/>
    </row>
    <row r="91" spans="1:17" x14ac:dyDescent="0.25">
      <c r="A91" s="9" t="s">
        <v>164</v>
      </c>
      <c r="B91" s="22" t="s">
        <v>165</v>
      </c>
      <c r="C91" s="56">
        <v>29365</v>
      </c>
      <c r="D91" s="56">
        <v>27165</v>
      </c>
      <c r="E91" s="56">
        <v>27383</v>
      </c>
      <c r="F91" s="56">
        <v>30195</v>
      </c>
      <c r="G91" s="56">
        <v>32834</v>
      </c>
      <c r="H91" s="56">
        <v>33465</v>
      </c>
      <c r="I91" s="56">
        <v>33100</v>
      </c>
      <c r="J91" s="56">
        <v>33937</v>
      </c>
      <c r="K91" s="56">
        <v>30820</v>
      </c>
      <c r="L91" s="56">
        <v>30904</v>
      </c>
      <c r="M91" s="56">
        <v>30965</v>
      </c>
      <c r="N91" s="56">
        <v>28421</v>
      </c>
      <c r="O91" s="56"/>
    </row>
    <row r="92" spans="1:17" x14ac:dyDescent="0.25">
      <c r="A92" s="9" t="s">
        <v>166</v>
      </c>
      <c r="B92" s="22" t="s">
        <v>167</v>
      </c>
      <c r="C92" s="56">
        <v>13680</v>
      </c>
      <c r="D92" s="56">
        <v>13614</v>
      </c>
      <c r="E92" s="56">
        <v>12013</v>
      </c>
      <c r="F92" s="56">
        <v>15349</v>
      </c>
      <c r="G92" s="56">
        <v>17166</v>
      </c>
      <c r="H92" s="56">
        <v>16073</v>
      </c>
      <c r="I92" s="56">
        <v>16929</v>
      </c>
      <c r="J92" s="56">
        <v>16620</v>
      </c>
      <c r="K92" s="56">
        <v>15136</v>
      </c>
      <c r="L92" s="56">
        <v>14543</v>
      </c>
      <c r="M92" s="56">
        <v>15597</v>
      </c>
      <c r="N92" s="56">
        <v>15356</v>
      </c>
      <c r="O92" s="56"/>
    </row>
    <row r="93" spans="1:17" x14ac:dyDescent="0.25">
      <c r="A93" s="9" t="s">
        <v>168</v>
      </c>
      <c r="B93" s="22" t="s">
        <v>169</v>
      </c>
      <c r="C93" s="56">
        <v>3110</v>
      </c>
      <c r="D93" s="56">
        <v>2845</v>
      </c>
      <c r="E93" s="56">
        <v>5334</v>
      </c>
      <c r="F93" s="56">
        <v>6427</v>
      </c>
      <c r="G93" s="56">
        <v>6088</v>
      </c>
      <c r="H93" s="56">
        <v>7540</v>
      </c>
      <c r="I93" s="56">
        <v>5293</v>
      </c>
      <c r="J93" s="56">
        <v>3503</v>
      </c>
      <c r="K93" s="56">
        <v>4602</v>
      </c>
      <c r="L93" s="56">
        <v>6460</v>
      </c>
      <c r="M93" s="56">
        <v>6688</v>
      </c>
      <c r="N93" s="56">
        <v>6249</v>
      </c>
      <c r="O93" s="56"/>
    </row>
    <row r="94" spans="1:17" x14ac:dyDescent="0.25">
      <c r="A94" s="9" t="s">
        <v>170</v>
      </c>
      <c r="B94" s="22" t="s">
        <v>171</v>
      </c>
      <c r="C94" s="56">
        <v>8997</v>
      </c>
      <c r="D94" s="56">
        <v>8076</v>
      </c>
      <c r="E94" s="56">
        <v>8754</v>
      </c>
      <c r="F94" s="56">
        <v>9310</v>
      </c>
      <c r="G94" s="56">
        <v>9781</v>
      </c>
      <c r="H94" s="56">
        <v>10496</v>
      </c>
      <c r="I94" s="56">
        <v>10184</v>
      </c>
      <c r="J94" s="56">
        <v>9417</v>
      </c>
      <c r="K94" s="56">
        <v>8103</v>
      </c>
      <c r="L94" s="56">
        <v>9470</v>
      </c>
      <c r="M94" s="56">
        <v>9791</v>
      </c>
      <c r="N94" s="56">
        <v>9643</v>
      </c>
      <c r="O94" s="56"/>
    </row>
    <row r="95" spans="1:17" ht="8.25" customHeight="1" x14ac:dyDescent="0.25">
      <c r="B95" s="23"/>
      <c r="C95" s="56"/>
      <c r="D95" s="56"/>
      <c r="E95" s="56"/>
      <c r="F95" s="56"/>
      <c r="G95" s="56"/>
      <c r="H95" s="56"/>
      <c r="I95" s="56"/>
      <c r="J95" s="56"/>
      <c r="K95" s="56"/>
      <c r="L95" s="19"/>
      <c r="M95" s="56"/>
      <c r="N95" s="56"/>
      <c r="O95" s="56"/>
    </row>
    <row r="96" spans="1:17" s="85" customFormat="1" ht="25.5" x14ac:dyDescent="0.25">
      <c r="A96" s="79" t="s">
        <v>172</v>
      </c>
      <c r="B96" s="80" t="s">
        <v>173</v>
      </c>
      <c r="C96" s="81">
        <v>38744</v>
      </c>
      <c r="D96" s="81">
        <v>43100</v>
      </c>
      <c r="E96" s="81">
        <v>41645</v>
      </c>
      <c r="F96" s="81">
        <v>34549</v>
      </c>
      <c r="G96" s="81">
        <v>43186</v>
      </c>
      <c r="H96" s="81">
        <v>43622</v>
      </c>
      <c r="I96" s="81">
        <v>46158</v>
      </c>
      <c r="J96" s="81">
        <v>41572</v>
      </c>
      <c r="K96" s="81">
        <v>41978</v>
      </c>
      <c r="L96" s="82">
        <v>42000</v>
      </c>
      <c r="M96" s="83">
        <v>42000</v>
      </c>
      <c r="N96" s="81">
        <v>42000</v>
      </c>
      <c r="O96" s="84"/>
      <c r="P96" s="85">
        <v>2.9430000000000001</v>
      </c>
      <c r="Q96" s="85">
        <v>2943</v>
      </c>
    </row>
    <row r="97" spans="1:21" ht="15.75" x14ac:dyDescent="0.25">
      <c r="A97" s="9" t="s">
        <v>174</v>
      </c>
      <c r="B97" s="78" t="s">
        <v>175</v>
      </c>
      <c r="C97" s="41">
        <v>432421.6066062178</v>
      </c>
      <c r="D97" s="41">
        <v>418043.25524084066</v>
      </c>
      <c r="E97" s="41">
        <v>465127.86337960558</v>
      </c>
      <c r="F97" s="41">
        <v>419459.66425856831</v>
      </c>
      <c r="G97" s="41">
        <v>469706.07342201966</v>
      </c>
      <c r="H97" s="41">
        <v>451353.77197151358</v>
      </c>
      <c r="I97" s="41">
        <v>446871.07982799673</v>
      </c>
      <c r="J97" s="41">
        <v>449075.77384857781</v>
      </c>
      <c r="K97" s="41">
        <v>413779.87252552633</v>
      </c>
      <c r="L97" s="41">
        <v>404840.88683932339</v>
      </c>
      <c r="M97" s="41">
        <v>406671.84602136427</v>
      </c>
      <c r="N97" s="41">
        <v>424504.66032794828</v>
      </c>
      <c r="O97" s="27"/>
      <c r="P97">
        <v>3.573</v>
      </c>
      <c r="Q97">
        <v>3573</v>
      </c>
    </row>
    <row r="98" spans="1:21" x14ac:dyDescent="0.25">
      <c r="A98" s="9" t="s">
        <v>176</v>
      </c>
      <c r="B98" s="22" t="s">
        <v>177</v>
      </c>
      <c r="C98" s="43">
        <v>337246.64463997429</v>
      </c>
      <c r="D98" s="43">
        <v>322545.95341883734</v>
      </c>
      <c r="E98" s="43">
        <v>343403.84416216885</v>
      </c>
      <c r="F98" s="43">
        <v>333682.14182373654</v>
      </c>
      <c r="G98" s="43">
        <v>379995.37149962864</v>
      </c>
      <c r="H98" s="43">
        <v>356693.80773725134</v>
      </c>
      <c r="I98" s="43">
        <v>366407.877359854</v>
      </c>
      <c r="J98" s="43">
        <v>368814.09854853136</v>
      </c>
      <c r="K98" s="43">
        <v>336163.44234576193</v>
      </c>
      <c r="L98" s="43">
        <v>332387.27708670398</v>
      </c>
      <c r="M98" s="43">
        <v>332251.34299780987</v>
      </c>
      <c r="N98" s="43">
        <v>333542.78431883798</v>
      </c>
      <c r="O98" s="56"/>
      <c r="P98">
        <v>2.9430000000000001</v>
      </c>
      <c r="Q98">
        <v>2943</v>
      </c>
    </row>
    <row r="99" spans="1:21" x14ac:dyDescent="0.25">
      <c r="A99" s="9" t="s">
        <v>178</v>
      </c>
      <c r="B99" s="22" t="s">
        <v>179</v>
      </c>
      <c r="C99" s="43">
        <v>0</v>
      </c>
      <c r="D99" s="43">
        <v>27894.072099730609</v>
      </c>
      <c r="E99" s="43">
        <v>63534.534995680711</v>
      </c>
      <c r="F99" s="43">
        <v>41513.725358029849</v>
      </c>
      <c r="G99" s="43">
        <v>55648.70219837586</v>
      </c>
      <c r="H99" s="43">
        <v>62940.902478293719</v>
      </c>
      <c r="I99" s="43">
        <v>57041.200652525586</v>
      </c>
      <c r="J99" s="43">
        <v>60947.491592246784</v>
      </c>
      <c r="K99" s="43">
        <v>58464.969785870002</v>
      </c>
      <c r="L99" s="43">
        <v>55042.705170675552</v>
      </c>
      <c r="M99" s="43">
        <v>55353.166787345799</v>
      </c>
      <c r="N99" s="43">
        <v>67342.821294752823</v>
      </c>
      <c r="O99" s="56"/>
      <c r="P99">
        <v>25.809000000000001</v>
      </c>
      <c r="Q99">
        <v>25809</v>
      </c>
    </row>
    <row r="100" spans="1:21" x14ac:dyDescent="0.25">
      <c r="A100" s="9" t="s">
        <v>180</v>
      </c>
      <c r="B100" s="22" t="s">
        <v>181</v>
      </c>
      <c r="C100" s="43">
        <v>95174.9619662435</v>
      </c>
      <c r="D100" s="43">
        <v>67603.229722272721</v>
      </c>
      <c r="E100" s="43">
        <v>58189.484221756022</v>
      </c>
      <c r="F100" s="43">
        <v>44263.79707680193</v>
      </c>
      <c r="G100" s="43">
        <v>34061.999724015186</v>
      </c>
      <c r="H100" s="43">
        <v>31719.061755968534</v>
      </c>
      <c r="I100" s="43">
        <v>23422.001815617157</v>
      </c>
      <c r="J100" s="43">
        <v>19314.18370779965</v>
      </c>
      <c r="K100" s="43">
        <v>19151.460393894376</v>
      </c>
      <c r="L100" s="43">
        <v>17410.904581943862</v>
      </c>
      <c r="M100" s="43">
        <v>19067.33623620863</v>
      </c>
      <c r="N100" s="43">
        <v>23619.05471435751</v>
      </c>
      <c r="O100" s="86"/>
    </row>
    <row r="101" spans="1:21" x14ac:dyDescent="0.25">
      <c r="B101" s="35" t="s">
        <v>182</v>
      </c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1:21" ht="15.75" x14ac:dyDescent="0.25">
      <c r="B102" s="89" t="s">
        <v>183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21" x14ac:dyDescent="0.25">
      <c r="A103" s="9" t="s">
        <v>184</v>
      </c>
      <c r="B103" s="90" t="s">
        <v>185</v>
      </c>
      <c r="C103" s="91">
        <v>575421.15</v>
      </c>
      <c r="D103" s="92">
        <v>521932.17</v>
      </c>
      <c r="E103" s="92">
        <v>577621</v>
      </c>
      <c r="F103" s="92">
        <v>561248.13</v>
      </c>
      <c r="G103" s="92">
        <v>575035.17000000004</v>
      </c>
      <c r="H103" s="92">
        <v>557217.31000000006</v>
      </c>
      <c r="I103" s="92">
        <v>561412</v>
      </c>
      <c r="J103" s="92">
        <v>539875</v>
      </c>
      <c r="K103" s="92">
        <v>500360</v>
      </c>
      <c r="L103" s="92">
        <v>503189</v>
      </c>
      <c r="M103" s="92">
        <v>508241</v>
      </c>
      <c r="N103" s="92">
        <v>496229</v>
      </c>
      <c r="O103" s="93"/>
    </row>
    <row r="104" spans="1:21" x14ac:dyDescent="0.25">
      <c r="A104" s="9" t="s">
        <v>186</v>
      </c>
      <c r="B104" s="90" t="s">
        <v>187</v>
      </c>
      <c r="C104" s="93">
        <v>545734.42000000004</v>
      </c>
      <c r="D104" s="94">
        <v>493508.18</v>
      </c>
      <c r="E104" s="94">
        <v>547030</v>
      </c>
      <c r="F104" s="94">
        <v>529222.43000000005</v>
      </c>
      <c r="G104" s="94">
        <v>545364</v>
      </c>
      <c r="H104" s="94">
        <v>521221</v>
      </c>
      <c r="I104" s="94">
        <v>533341</v>
      </c>
      <c r="J104" s="94">
        <v>514167</v>
      </c>
      <c r="K104" s="94">
        <v>475342</v>
      </c>
      <c r="L104" s="94">
        <v>478030</v>
      </c>
      <c r="M104" s="94">
        <v>482829</v>
      </c>
      <c r="N104" s="94">
        <v>471417.55</v>
      </c>
      <c r="O104" s="93"/>
    </row>
    <row r="105" spans="1:21" x14ac:dyDescent="0.25">
      <c r="A105" s="9" t="s">
        <v>188</v>
      </c>
      <c r="B105" s="95" t="s">
        <v>189</v>
      </c>
      <c r="C105" s="96">
        <v>0</v>
      </c>
      <c r="D105" s="97">
        <v>0</v>
      </c>
      <c r="E105" s="97">
        <v>0</v>
      </c>
      <c r="F105" s="97"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56"/>
    </row>
    <row r="106" spans="1:21" x14ac:dyDescent="0.25">
      <c r="A106" s="9" t="s">
        <v>190</v>
      </c>
      <c r="B106" s="95" t="s">
        <v>191</v>
      </c>
      <c r="C106" s="96">
        <v>0</v>
      </c>
      <c r="D106" s="97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56"/>
    </row>
    <row r="107" spans="1:21" x14ac:dyDescent="0.25">
      <c r="A107" s="9" t="s">
        <v>192</v>
      </c>
      <c r="B107" s="95" t="s">
        <v>193</v>
      </c>
      <c r="C107" s="96">
        <v>545734.42000000004</v>
      </c>
      <c r="D107" s="97">
        <v>493508.18</v>
      </c>
      <c r="E107" s="97">
        <v>547030</v>
      </c>
      <c r="F107" s="97">
        <v>529222.43000000005</v>
      </c>
      <c r="G107" s="97">
        <v>545364</v>
      </c>
      <c r="H107" s="97">
        <v>521221</v>
      </c>
      <c r="I107" s="97">
        <v>533341</v>
      </c>
      <c r="J107" s="97">
        <v>514167</v>
      </c>
      <c r="K107" s="97">
        <v>475342</v>
      </c>
      <c r="L107" s="97">
        <v>478030</v>
      </c>
      <c r="M107" s="97">
        <v>482829</v>
      </c>
      <c r="N107" s="97">
        <v>471417.55</v>
      </c>
      <c r="O107" s="56"/>
    </row>
    <row r="108" spans="1:21" ht="8.25" customHeight="1" x14ac:dyDescent="0.25">
      <c r="B108" s="98"/>
      <c r="C108" s="56"/>
      <c r="D108" s="99"/>
      <c r="E108" s="99"/>
      <c r="F108" s="99"/>
      <c r="G108" s="99"/>
      <c r="H108" s="99"/>
      <c r="I108" s="99"/>
      <c r="J108" s="99"/>
      <c r="K108" s="99"/>
      <c r="L108" s="100"/>
      <c r="M108" s="99"/>
      <c r="N108" s="99"/>
      <c r="O108" s="56"/>
    </row>
    <row r="109" spans="1:21" ht="15.75" x14ac:dyDescent="0.25">
      <c r="B109" s="101" t="s">
        <v>194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9"/>
      <c r="M109" s="102"/>
      <c r="N109" s="102"/>
      <c r="O109" s="102"/>
    </row>
    <row r="110" spans="1:21" x14ac:dyDescent="0.25">
      <c r="A110" s="9" t="s">
        <v>195</v>
      </c>
      <c r="B110" s="103" t="s">
        <v>196</v>
      </c>
      <c r="C110" s="27">
        <v>13165392.039998537</v>
      </c>
      <c r="D110" s="27">
        <v>12439283.480000954</v>
      </c>
      <c r="E110" s="27">
        <v>12869569.429999266</v>
      </c>
      <c r="F110" s="27">
        <v>13785936.609999621</v>
      </c>
      <c r="G110" s="27">
        <v>14401472.389999017</v>
      </c>
      <c r="H110" s="27">
        <v>14336292.169996379</v>
      </c>
      <c r="I110" s="27">
        <v>14298149.269999782</v>
      </c>
      <c r="J110" s="27">
        <v>14111739.160002362</v>
      </c>
      <c r="K110" s="27">
        <v>13422291.690001331</v>
      </c>
      <c r="L110" s="27">
        <v>13911045.469996352</v>
      </c>
      <c r="M110" s="27">
        <v>14188892.840001935</v>
      </c>
      <c r="N110" s="27">
        <v>13719140.280000545</v>
      </c>
      <c r="O110" s="27"/>
      <c r="P110" s="104"/>
      <c r="Q110" s="104"/>
      <c r="R110" s="104"/>
      <c r="S110" s="104"/>
      <c r="T110" s="104"/>
      <c r="U110" s="104"/>
    </row>
    <row r="111" spans="1:21" x14ac:dyDescent="0.25">
      <c r="A111" s="9" t="s">
        <v>197</v>
      </c>
      <c r="B111" s="22" t="s">
        <v>163</v>
      </c>
      <c r="C111" s="56">
        <v>10607764.34999856</v>
      </c>
      <c r="D111" s="56">
        <v>10005212.160000911</v>
      </c>
      <c r="E111" s="56">
        <v>10337296.699999303</v>
      </c>
      <c r="F111" s="56">
        <v>10887386.409999665</v>
      </c>
      <c r="G111" s="56">
        <v>11230255.749998957</v>
      </c>
      <c r="H111" s="56">
        <v>11077817.769996392</v>
      </c>
      <c r="I111" s="56">
        <v>11074578.329999842</v>
      </c>
      <c r="J111" s="56">
        <v>10962407.940002421</v>
      </c>
      <c r="K111" s="56">
        <v>10526944.090001289</v>
      </c>
      <c r="L111" s="56">
        <v>10898579.799996324</v>
      </c>
      <c r="M111" s="56">
        <v>11040117.070001883</v>
      </c>
      <c r="N111" s="56">
        <v>10740669.390000502</v>
      </c>
      <c r="O111" s="56"/>
      <c r="P111" s="104"/>
      <c r="Q111" s="104"/>
      <c r="R111" s="104"/>
      <c r="S111" s="104"/>
      <c r="T111" s="104"/>
      <c r="U111" s="104"/>
    </row>
    <row r="112" spans="1:21" x14ac:dyDescent="0.25">
      <c r="A112" s="9" t="s">
        <v>198</v>
      </c>
      <c r="B112" s="22" t="s">
        <v>165</v>
      </c>
      <c r="C112" s="56">
        <v>1451120.4999999767</v>
      </c>
      <c r="D112" s="56">
        <v>1384415.2400000459</v>
      </c>
      <c r="E112" s="56">
        <v>1356769.7599999632</v>
      </c>
      <c r="F112" s="56">
        <v>1510247.9899999576</v>
      </c>
      <c r="G112" s="56">
        <v>1634178.6400000602</v>
      </c>
      <c r="H112" s="56">
        <v>1694665.5199999888</v>
      </c>
      <c r="I112" s="56">
        <v>1700297.6899999392</v>
      </c>
      <c r="J112" s="56">
        <v>1759038.3999999403</v>
      </c>
      <c r="K112" s="56">
        <v>1633112.5300000422</v>
      </c>
      <c r="L112" s="56">
        <v>1648101.8100000266</v>
      </c>
      <c r="M112" s="56">
        <v>1673058.5400000499</v>
      </c>
      <c r="N112" s="56">
        <v>1538629.1100000422</v>
      </c>
      <c r="O112" s="56"/>
      <c r="P112" s="104"/>
      <c r="Q112" s="104"/>
      <c r="R112" s="104"/>
      <c r="S112" s="104"/>
      <c r="T112" s="104"/>
      <c r="U112" s="104"/>
    </row>
    <row r="113" spans="1:21" x14ac:dyDescent="0.25">
      <c r="A113" s="9" t="s">
        <v>199</v>
      </c>
      <c r="B113" s="22" t="s">
        <v>167</v>
      </c>
      <c r="C113" s="56">
        <v>590226.71</v>
      </c>
      <c r="D113" s="56">
        <v>593431.06999999983</v>
      </c>
      <c r="E113" s="56">
        <v>589879.39999999979</v>
      </c>
      <c r="F113" s="56">
        <v>722542.90000000026</v>
      </c>
      <c r="G113" s="56">
        <v>861683.10000000009</v>
      </c>
      <c r="H113" s="56">
        <v>781413.59</v>
      </c>
      <c r="I113" s="56">
        <v>856606.75999999989</v>
      </c>
      <c r="J113" s="56">
        <v>815675.08</v>
      </c>
      <c r="K113" s="56">
        <v>712955.7100000002</v>
      </c>
      <c r="L113" s="56">
        <v>668758.64000000025</v>
      </c>
      <c r="M113" s="56">
        <v>751933.7100000002</v>
      </c>
      <c r="N113" s="56">
        <v>733572.31999999972</v>
      </c>
      <c r="O113" s="56"/>
      <c r="P113" s="104"/>
      <c r="Q113" s="104"/>
      <c r="R113" s="104"/>
      <c r="S113" s="104"/>
      <c r="T113" s="104"/>
      <c r="U113" s="104"/>
    </row>
    <row r="114" spans="1:21" x14ac:dyDescent="0.25">
      <c r="A114" s="9" t="s">
        <v>200</v>
      </c>
      <c r="B114" s="22" t="s">
        <v>169</v>
      </c>
      <c r="C114" s="56">
        <v>124214.76999999987</v>
      </c>
      <c r="D114" s="56">
        <v>108044.51999999986</v>
      </c>
      <c r="E114" s="56">
        <v>215364.9800000001</v>
      </c>
      <c r="F114" s="56">
        <v>268673.26999999984</v>
      </c>
      <c r="G114" s="56">
        <v>253049.82</v>
      </c>
      <c r="H114" s="56">
        <v>324282.65999999992</v>
      </c>
      <c r="I114" s="56">
        <v>218210.79000000007</v>
      </c>
      <c r="J114" s="56">
        <v>152031.39000000025</v>
      </c>
      <c r="K114" s="56">
        <v>186577.93000000005</v>
      </c>
      <c r="L114" s="56">
        <v>276633.95</v>
      </c>
      <c r="M114" s="56">
        <v>288149.39</v>
      </c>
      <c r="N114" s="56">
        <v>271812.99</v>
      </c>
      <c r="O114" s="56"/>
      <c r="P114" s="104"/>
      <c r="Q114" s="104"/>
      <c r="R114" s="104"/>
      <c r="S114" s="104"/>
      <c r="T114" s="104"/>
      <c r="U114" s="104"/>
    </row>
    <row r="115" spans="1:21" x14ac:dyDescent="0.25">
      <c r="A115" s="9" t="s">
        <v>201</v>
      </c>
      <c r="B115" s="22" t="s">
        <v>171</v>
      </c>
      <c r="C115" s="56">
        <v>392065.70999999979</v>
      </c>
      <c r="D115" s="56">
        <v>348180.48999999929</v>
      </c>
      <c r="E115" s="56">
        <v>370258.58999999939</v>
      </c>
      <c r="F115" s="56">
        <v>397086.03999999916</v>
      </c>
      <c r="G115" s="56">
        <v>422305.08000000071</v>
      </c>
      <c r="H115" s="56">
        <v>458112.62999999931</v>
      </c>
      <c r="I115" s="56">
        <v>448455.69999999995</v>
      </c>
      <c r="J115" s="56">
        <v>422586.34999999928</v>
      </c>
      <c r="K115" s="56">
        <v>362701.43000000058</v>
      </c>
      <c r="L115" s="56">
        <v>418971.2700000006</v>
      </c>
      <c r="M115" s="56">
        <v>435634.1300000003</v>
      </c>
      <c r="N115" s="56">
        <v>434456.47000000055</v>
      </c>
      <c r="O115" s="56"/>
      <c r="P115" s="104"/>
      <c r="Q115" s="104"/>
      <c r="R115" s="104"/>
      <c r="S115" s="104"/>
      <c r="T115" s="104"/>
      <c r="U115" s="104"/>
    </row>
    <row r="116" spans="1:21" ht="8.25" customHeight="1" x14ac:dyDescent="0.25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4"/>
      <c r="Q116" s="104"/>
      <c r="R116" s="104"/>
      <c r="S116" s="104"/>
      <c r="T116" s="104"/>
      <c r="U116" s="104"/>
    </row>
    <row r="117" spans="1:21" ht="15.75" x14ac:dyDescent="0.25">
      <c r="A117" s="9" t="s">
        <v>202</v>
      </c>
      <c r="B117" s="78" t="s">
        <v>203</v>
      </c>
      <c r="C117" s="27">
        <v>11742853.309998587</v>
      </c>
      <c r="D117" s="27">
        <v>11897452.249999471</v>
      </c>
      <c r="E117" s="27">
        <v>13380359.200000439</v>
      </c>
      <c r="F117" s="27">
        <v>11902265.469999449</v>
      </c>
      <c r="G117" s="27">
        <v>13341712.859998621</v>
      </c>
      <c r="H117" s="27">
        <v>12908462.510001305</v>
      </c>
      <c r="I117" s="27">
        <v>13107543.729998654</v>
      </c>
      <c r="J117" s="27">
        <v>13422455.809999755</v>
      </c>
      <c r="K117" s="27">
        <v>12445959.040001113</v>
      </c>
      <c r="L117" s="27">
        <v>12281171.280000539</v>
      </c>
      <c r="M117" s="27">
        <v>12357355.829998225</v>
      </c>
      <c r="N117" s="27">
        <v>13210075.750001596</v>
      </c>
      <c r="O117" s="27"/>
      <c r="P117" s="104"/>
      <c r="Q117" s="104"/>
      <c r="R117" s="104"/>
      <c r="S117" s="104"/>
      <c r="T117" s="104"/>
      <c r="U117" s="104"/>
    </row>
    <row r="118" spans="1:21" ht="14.25" customHeight="1" x14ac:dyDescent="0.25">
      <c r="A118" s="9" t="s">
        <v>204</v>
      </c>
      <c r="B118" s="22" t="s">
        <v>163</v>
      </c>
      <c r="C118" s="56">
        <v>9770668.3199985828</v>
      </c>
      <c r="D118" s="56">
        <v>9734985.4599994589</v>
      </c>
      <c r="E118" s="56">
        <v>10589675.410000425</v>
      </c>
      <c r="F118" s="56">
        <v>9514480.1499994602</v>
      </c>
      <c r="G118" s="56">
        <v>10746757.149998624</v>
      </c>
      <c r="H118" s="56">
        <v>10486385.430001285</v>
      </c>
      <c r="I118" s="56">
        <v>10262204.489998663</v>
      </c>
      <c r="J118" s="56">
        <v>10396280.579999778</v>
      </c>
      <c r="K118" s="56">
        <v>10029020.150001122</v>
      </c>
      <c r="L118" s="56">
        <v>9662420.7900005542</v>
      </c>
      <c r="M118" s="56">
        <v>9938076.4499982372</v>
      </c>
      <c r="N118" s="56">
        <v>10391116.670001576</v>
      </c>
      <c r="O118" s="56"/>
    </row>
    <row r="119" spans="1:21" x14ac:dyDescent="0.25">
      <c r="A119" s="9" t="s">
        <v>205</v>
      </c>
      <c r="B119" s="22" t="s">
        <v>165</v>
      </c>
      <c r="C119" s="56">
        <v>1328119.4000000046</v>
      </c>
      <c r="D119" s="56">
        <v>1299865.9700000135</v>
      </c>
      <c r="E119" s="56">
        <v>1491072.0700000138</v>
      </c>
      <c r="F119" s="56">
        <v>1314233.4399999906</v>
      </c>
      <c r="G119" s="56">
        <v>1493775.729999997</v>
      </c>
      <c r="H119" s="56">
        <v>1490330.150000019</v>
      </c>
      <c r="I119" s="56">
        <v>1647175.8299999908</v>
      </c>
      <c r="J119" s="56">
        <v>1625343.6099999759</v>
      </c>
      <c r="K119" s="56">
        <v>1613770.0899999917</v>
      </c>
      <c r="L119" s="56">
        <v>1486701.6199999857</v>
      </c>
      <c r="M119" s="56">
        <v>1344903.0699999852</v>
      </c>
      <c r="N119" s="56">
        <v>1510564.4100000206</v>
      </c>
      <c r="O119" s="56"/>
    </row>
    <row r="120" spans="1:21" x14ac:dyDescent="0.25">
      <c r="A120" s="9" t="s">
        <v>206</v>
      </c>
      <c r="B120" s="22" t="s">
        <v>167</v>
      </c>
      <c r="C120" s="56">
        <v>402481.41000000003</v>
      </c>
      <c r="D120" s="56">
        <v>706870.33</v>
      </c>
      <c r="E120" s="56">
        <v>914247.90000000037</v>
      </c>
      <c r="F120" s="56">
        <v>646682.36999999965</v>
      </c>
      <c r="G120" s="56">
        <v>789903.56</v>
      </c>
      <c r="H120" s="56">
        <v>674034.22999999975</v>
      </c>
      <c r="I120" s="56">
        <v>856778.07999999984</v>
      </c>
      <c r="J120" s="56">
        <v>1061015.9700000002</v>
      </c>
      <c r="K120" s="56">
        <v>424427.33999999991</v>
      </c>
      <c r="L120" s="19">
        <v>884275.09000000032</v>
      </c>
      <c r="M120" s="56">
        <v>449012.87000000011</v>
      </c>
      <c r="N120" s="56">
        <v>1016340.6499999999</v>
      </c>
      <c r="O120" s="56"/>
    </row>
    <row r="121" spans="1:21" x14ac:dyDescent="0.25">
      <c r="A121" s="9" t="s">
        <v>207</v>
      </c>
      <c r="B121" s="22" t="s">
        <v>169</v>
      </c>
      <c r="C121" s="56">
        <v>67901.569999999992</v>
      </c>
      <c r="D121" s="56">
        <v>9450.1099999999988</v>
      </c>
      <c r="E121" s="56">
        <v>47617.409999999996</v>
      </c>
      <c r="F121" s="56">
        <v>22916.26</v>
      </c>
      <c r="G121" s="56">
        <v>60872.35</v>
      </c>
      <c r="H121" s="56">
        <v>18175.13</v>
      </c>
      <c r="I121" s="56">
        <v>10114.33</v>
      </c>
      <c r="J121" s="56">
        <v>62315.579999999994</v>
      </c>
      <c r="K121" s="56">
        <v>77449.350000000006</v>
      </c>
      <c r="L121" s="19">
        <v>25214.030000000002</v>
      </c>
      <c r="M121" s="56">
        <v>37957.460000000006</v>
      </c>
      <c r="N121" s="56">
        <v>36887.770000000004</v>
      </c>
      <c r="O121" s="56"/>
    </row>
    <row r="122" spans="1:21" x14ac:dyDescent="0.25">
      <c r="A122" s="9" t="s">
        <v>208</v>
      </c>
      <c r="B122" s="22" t="s">
        <v>171</v>
      </c>
      <c r="C122" s="56">
        <v>173682.61000000025</v>
      </c>
      <c r="D122" s="56">
        <v>146280.37999999983</v>
      </c>
      <c r="E122" s="56">
        <v>337746.40999999951</v>
      </c>
      <c r="F122" s="56">
        <v>403953.25000000035</v>
      </c>
      <c r="G122" s="56">
        <v>250404.06999999963</v>
      </c>
      <c r="H122" s="56">
        <v>239537.5700000003</v>
      </c>
      <c r="I122" s="56">
        <v>331271.00000000017</v>
      </c>
      <c r="J122" s="56">
        <v>277500.07000000007</v>
      </c>
      <c r="K122" s="56">
        <v>301292.11000000028</v>
      </c>
      <c r="L122" s="19">
        <v>222559.74999999959</v>
      </c>
      <c r="M122" s="56">
        <v>587405.98000000021</v>
      </c>
      <c r="N122" s="56">
        <v>255166.25000000032</v>
      </c>
      <c r="O122" s="56"/>
    </row>
    <row r="123" spans="1:21" ht="15" customHeight="1" x14ac:dyDescent="0.25">
      <c r="A123" s="9" t="s">
        <v>209</v>
      </c>
      <c r="B123" s="107" t="s">
        <v>210</v>
      </c>
      <c r="C123" s="108">
        <v>7340225.9399987673</v>
      </c>
      <c r="D123" s="102">
        <v>9362410.3399995267</v>
      </c>
      <c r="E123" s="102">
        <v>11638607.480000481</v>
      </c>
      <c r="F123" s="102">
        <v>10639608.509999387</v>
      </c>
      <c r="G123" s="102">
        <v>12033589.119998621</v>
      </c>
      <c r="H123" s="102">
        <v>11678426.270001374</v>
      </c>
      <c r="I123" s="102">
        <v>11869891.169998581</v>
      </c>
      <c r="J123" s="102">
        <v>12180897.699999766</v>
      </c>
      <c r="K123" s="102">
        <v>11183559.15000117</v>
      </c>
      <c r="L123" s="34">
        <v>11070372.530000513</v>
      </c>
      <c r="M123" s="102">
        <v>11044770.259998206</v>
      </c>
      <c r="N123" s="102">
        <v>11820777.310001625</v>
      </c>
      <c r="O123" s="108">
        <f>SUM(C123:N123)</f>
        <v>131863135.779998</v>
      </c>
    </row>
    <row r="124" spans="1:21" x14ac:dyDescent="0.25">
      <c r="A124" s="9" t="s">
        <v>211</v>
      </c>
      <c r="B124" s="22" t="s">
        <v>212</v>
      </c>
      <c r="C124" s="42">
        <v>1223</v>
      </c>
      <c r="D124" s="42">
        <v>1149</v>
      </c>
      <c r="E124" s="42">
        <v>1656</v>
      </c>
      <c r="F124" s="42">
        <v>1311</v>
      </c>
      <c r="G124" s="109">
        <v>1411</v>
      </c>
      <c r="H124" s="109">
        <v>1326</v>
      </c>
      <c r="I124" s="109">
        <v>1138</v>
      </c>
      <c r="J124" s="109">
        <v>1468</v>
      </c>
      <c r="K124" s="109">
        <v>1445</v>
      </c>
      <c r="L124" s="110">
        <v>1036</v>
      </c>
      <c r="M124" s="109">
        <v>1084</v>
      </c>
      <c r="N124" s="109">
        <v>961</v>
      </c>
      <c r="O124" s="56"/>
    </row>
    <row r="125" spans="1:21" x14ac:dyDescent="0.25">
      <c r="A125" s="9" t="s">
        <v>213</v>
      </c>
      <c r="B125" s="22" t="s">
        <v>214</v>
      </c>
      <c r="C125" s="42">
        <v>900</v>
      </c>
      <c r="D125" s="42">
        <v>904</v>
      </c>
      <c r="E125" s="42">
        <v>1354</v>
      </c>
      <c r="F125" s="42">
        <v>1096</v>
      </c>
      <c r="G125" s="42">
        <v>1137</v>
      </c>
      <c r="H125" s="42">
        <v>1070</v>
      </c>
      <c r="I125" s="42">
        <v>943</v>
      </c>
      <c r="J125" s="42">
        <v>1070</v>
      </c>
      <c r="K125" s="42">
        <v>1158</v>
      </c>
      <c r="L125" s="75">
        <v>932</v>
      </c>
      <c r="M125" s="42">
        <v>873</v>
      </c>
      <c r="N125" s="42">
        <v>1018</v>
      </c>
      <c r="O125" s="56"/>
    </row>
    <row r="126" spans="1:21" x14ac:dyDescent="0.25">
      <c r="A126" s="9" t="s">
        <v>215</v>
      </c>
      <c r="B126" s="22" t="s">
        <v>216</v>
      </c>
      <c r="C126" s="55">
        <v>39691.43</v>
      </c>
      <c r="D126" s="55">
        <v>34390.19</v>
      </c>
      <c r="E126" s="55">
        <v>100712.97</v>
      </c>
      <c r="F126" s="55">
        <v>20971.34</v>
      </c>
      <c r="G126" s="55">
        <v>52805.57</v>
      </c>
      <c r="H126" s="55">
        <v>21524.05</v>
      </c>
      <c r="I126" s="55">
        <v>24669.75</v>
      </c>
      <c r="J126" s="55">
        <v>34604.92</v>
      </c>
      <c r="K126" s="55">
        <v>28494.45</v>
      </c>
      <c r="L126" s="17">
        <v>35134.74</v>
      </c>
      <c r="M126" s="55">
        <v>15325.07</v>
      </c>
      <c r="N126" s="55">
        <v>60380.94</v>
      </c>
      <c r="O126" s="56"/>
    </row>
    <row r="127" spans="1:21" ht="8.25" customHeight="1" x14ac:dyDescent="0.25">
      <c r="B127" s="111" t="s">
        <v>217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9"/>
      <c r="M127" s="112"/>
      <c r="N127" s="112"/>
      <c r="O127" s="112"/>
    </row>
    <row r="128" spans="1:21" x14ac:dyDescent="0.25">
      <c r="B128" s="35" t="s">
        <v>218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1:15" ht="15.75" x14ac:dyDescent="0.25">
      <c r="A129" s="114" t="s">
        <v>219</v>
      </c>
      <c r="B129" s="25" t="s">
        <v>220</v>
      </c>
      <c r="C129" s="115">
        <v>39114</v>
      </c>
      <c r="D129" s="115">
        <v>39136</v>
      </c>
      <c r="E129" s="115">
        <v>39167</v>
      </c>
      <c r="F129" s="115">
        <v>39202</v>
      </c>
      <c r="G129" s="115">
        <v>39233</v>
      </c>
      <c r="H129" s="115">
        <v>39258</v>
      </c>
      <c r="I129" s="115">
        <v>39325</v>
      </c>
      <c r="J129" s="115">
        <v>39372</v>
      </c>
      <c r="K129" s="115">
        <v>39418</v>
      </c>
      <c r="L129" s="115">
        <v>39436</v>
      </c>
      <c r="M129" s="115">
        <v>39453</v>
      </c>
      <c r="N129" s="115">
        <v>39476</v>
      </c>
      <c r="O129" s="115"/>
    </row>
    <row r="130" spans="1:15" x14ac:dyDescent="0.25">
      <c r="A130" s="114" t="s">
        <v>221</v>
      </c>
      <c r="B130" s="116" t="s">
        <v>222</v>
      </c>
      <c r="C130" s="41">
        <v>36158</v>
      </c>
      <c r="D130" s="41">
        <v>36207</v>
      </c>
      <c r="E130" s="41">
        <v>36272</v>
      </c>
      <c r="F130" s="41">
        <v>36337</v>
      </c>
      <c r="G130" s="41">
        <v>36381</v>
      </c>
      <c r="H130" s="41">
        <v>36437</v>
      </c>
      <c r="I130" s="41">
        <v>36517</v>
      </c>
      <c r="J130" s="41">
        <v>36565</v>
      </c>
      <c r="K130" s="41">
        <v>36630</v>
      </c>
      <c r="L130" s="41">
        <v>36657</v>
      </c>
      <c r="M130" s="41">
        <v>36686</v>
      </c>
      <c r="N130" s="41">
        <v>36717</v>
      </c>
      <c r="O130" s="41"/>
    </row>
    <row r="131" spans="1:15" x14ac:dyDescent="0.25">
      <c r="A131" s="114" t="s">
        <v>223</v>
      </c>
      <c r="B131" s="21" t="s">
        <v>224</v>
      </c>
      <c r="C131" s="43">
        <v>33249</v>
      </c>
      <c r="D131" s="43">
        <v>33297</v>
      </c>
      <c r="E131" s="43">
        <v>33358</v>
      </c>
      <c r="F131" s="43">
        <v>33415</v>
      </c>
      <c r="G131" s="43">
        <v>33452</v>
      </c>
      <c r="H131" s="43">
        <v>33510</v>
      </c>
      <c r="I131" s="43">
        <v>33580</v>
      </c>
      <c r="J131" s="43">
        <v>33627</v>
      </c>
      <c r="K131" s="43">
        <v>33674</v>
      </c>
      <c r="L131" s="43">
        <v>33695</v>
      </c>
      <c r="M131" s="43">
        <v>33721</v>
      </c>
      <c r="N131" s="43">
        <v>33753</v>
      </c>
      <c r="O131" s="43"/>
    </row>
    <row r="132" spans="1:15" x14ac:dyDescent="0.25">
      <c r="A132" s="114" t="s">
        <v>225</v>
      </c>
      <c r="B132" s="21" t="s">
        <v>226</v>
      </c>
      <c r="C132" s="43">
        <v>2450</v>
      </c>
      <c r="D132" s="43">
        <v>2451</v>
      </c>
      <c r="E132" s="43">
        <v>2455</v>
      </c>
      <c r="F132" s="43">
        <v>2463</v>
      </c>
      <c r="G132" s="43">
        <v>2471</v>
      </c>
      <c r="H132" s="43">
        <v>2470</v>
      </c>
      <c r="I132" s="43">
        <v>2478</v>
      </c>
      <c r="J132" s="43">
        <v>2479</v>
      </c>
      <c r="K132" s="43">
        <v>2498</v>
      </c>
      <c r="L132" s="43">
        <v>2504</v>
      </c>
      <c r="M132" s="43">
        <v>2507</v>
      </c>
      <c r="N132" s="43">
        <v>2507</v>
      </c>
      <c r="O132" s="43"/>
    </row>
    <row r="133" spans="1:15" x14ac:dyDescent="0.25">
      <c r="A133" s="114" t="s">
        <v>227</v>
      </c>
      <c r="B133" s="21" t="s">
        <v>228</v>
      </c>
      <c r="C133" s="43">
        <v>117</v>
      </c>
      <c r="D133" s="43">
        <v>117</v>
      </c>
      <c r="E133" s="43">
        <v>117</v>
      </c>
      <c r="F133" s="43">
        <v>116</v>
      </c>
      <c r="G133" s="43">
        <v>115</v>
      </c>
      <c r="H133" s="43">
        <v>113</v>
      </c>
      <c r="I133" s="43">
        <v>114</v>
      </c>
      <c r="J133" s="43">
        <v>114</v>
      </c>
      <c r="K133" s="43">
        <v>113</v>
      </c>
      <c r="L133" s="43">
        <v>113</v>
      </c>
      <c r="M133" s="43">
        <v>113</v>
      </c>
      <c r="N133" s="43">
        <v>112</v>
      </c>
      <c r="O133" s="43"/>
    </row>
    <row r="134" spans="1:15" x14ac:dyDescent="0.25">
      <c r="A134" s="114" t="s">
        <v>229</v>
      </c>
      <c r="B134" s="21" t="s">
        <v>230</v>
      </c>
      <c r="C134" s="43">
        <v>121</v>
      </c>
      <c r="D134" s="43">
        <v>121</v>
      </c>
      <c r="E134" s="43">
        <v>121</v>
      </c>
      <c r="F134" s="43">
        <v>121</v>
      </c>
      <c r="G134" s="43">
        <v>121</v>
      </c>
      <c r="H134" s="43">
        <v>123</v>
      </c>
      <c r="I134" s="43">
        <v>123</v>
      </c>
      <c r="J134" s="43">
        <v>123</v>
      </c>
      <c r="K134" s="43">
        <v>123</v>
      </c>
      <c r="L134" s="43">
        <v>123</v>
      </c>
      <c r="M134" s="43">
        <v>123</v>
      </c>
      <c r="N134" s="43">
        <v>123</v>
      </c>
      <c r="O134" s="43"/>
    </row>
    <row r="135" spans="1:15" x14ac:dyDescent="0.25">
      <c r="A135" s="114" t="s">
        <v>231</v>
      </c>
      <c r="B135" s="21" t="s">
        <v>232</v>
      </c>
      <c r="C135" s="43">
        <v>221</v>
      </c>
      <c r="D135" s="43">
        <v>221</v>
      </c>
      <c r="E135" s="43">
        <v>221</v>
      </c>
      <c r="F135" s="43">
        <v>222</v>
      </c>
      <c r="G135" s="43">
        <v>222</v>
      </c>
      <c r="H135" s="43">
        <v>221</v>
      </c>
      <c r="I135" s="43">
        <v>222</v>
      </c>
      <c r="J135" s="43">
        <v>222</v>
      </c>
      <c r="K135" s="43">
        <v>222</v>
      </c>
      <c r="L135" s="43">
        <v>222</v>
      </c>
      <c r="M135" s="43">
        <v>222</v>
      </c>
      <c r="N135" s="43">
        <v>222</v>
      </c>
      <c r="O135" s="43"/>
    </row>
    <row r="136" spans="1:15" x14ac:dyDescent="0.25">
      <c r="A136" s="114" t="s">
        <v>233</v>
      </c>
      <c r="B136" s="116" t="s">
        <v>234</v>
      </c>
      <c r="C136" s="41">
        <v>2956</v>
      </c>
      <c r="D136" s="41">
        <v>2929</v>
      </c>
      <c r="E136" s="41">
        <v>2895</v>
      </c>
      <c r="F136" s="41">
        <v>2865</v>
      </c>
      <c r="G136" s="41">
        <v>2852</v>
      </c>
      <c r="H136" s="41">
        <v>2821</v>
      </c>
      <c r="I136" s="41">
        <v>2808</v>
      </c>
      <c r="J136" s="41">
        <v>2807</v>
      </c>
      <c r="K136" s="41">
        <v>2788</v>
      </c>
      <c r="L136" s="41">
        <v>2779</v>
      </c>
      <c r="M136" s="41">
        <v>2767</v>
      </c>
      <c r="N136" s="41">
        <v>2759</v>
      </c>
      <c r="O136" s="41"/>
    </row>
    <row r="137" spans="1:15" x14ac:dyDescent="0.25">
      <c r="A137" s="114" t="s">
        <v>235</v>
      </c>
      <c r="B137" s="21" t="s">
        <v>224</v>
      </c>
      <c r="C137" s="43">
        <v>2903</v>
      </c>
      <c r="D137" s="43">
        <v>2877</v>
      </c>
      <c r="E137" s="43">
        <v>2843</v>
      </c>
      <c r="F137" s="43">
        <v>2813</v>
      </c>
      <c r="G137" s="43">
        <v>2800</v>
      </c>
      <c r="H137" s="43">
        <v>2770</v>
      </c>
      <c r="I137" s="43">
        <v>2758</v>
      </c>
      <c r="J137" s="43">
        <v>2756</v>
      </c>
      <c r="K137" s="43">
        <v>2739</v>
      </c>
      <c r="L137" s="43">
        <v>2731</v>
      </c>
      <c r="M137" s="43">
        <v>2719</v>
      </c>
      <c r="N137" s="43">
        <v>2712</v>
      </c>
      <c r="O137" s="43"/>
    </row>
    <row r="138" spans="1:15" x14ac:dyDescent="0.25">
      <c r="A138" s="114" t="s">
        <v>236</v>
      </c>
      <c r="B138" s="28" t="s">
        <v>226</v>
      </c>
      <c r="C138" s="43">
        <v>49</v>
      </c>
      <c r="D138" s="43">
        <v>48</v>
      </c>
      <c r="E138" s="43">
        <v>48</v>
      </c>
      <c r="F138" s="43">
        <v>48</v>
      </c>
      <c r="G138" s="43">
        <v>48</v>
      </c>
      <c r="H138" s="43">
        <v>47</v>
      </c>
      <c r="I138" s="43">
        <v>47</v>
      </c>
      <c r="J138" s="43">
        <v>48</v>
      </c>
      <c r="K138" s="43">
        <v>46</v>
      </c>
      <c r="L138" s="43">
        <v>45</v>
      </c>
      <c r="M138" s="43">
        <v>45</v>
      </c>
      <c r="N138" s="43">
        <v>44</v>
      </c>
      <c r="O138" s="43"/>
    </row>
    <row r="139" spans="1:15" x14ac:dyDescent="0.25">
      <c r="A139" s="114" t="s">
        <v>237</v>
      </c>
      <c r="B139" s="21" t="s">
        <v>228</v>
      </c>
      <c r="C139" s="43">
        <v>2</v>
      </c>
      <c r="D139" s="43">
        <v>2</v>
      </c>
      <c r="E139" s="43">
        <v>2</v>
      </c>
      <c r="F139" s="43">
        <v>2</v>
      </c>
      <c r="G139" s="43">
        <v>2</v>
      </c>
      <c r="H139" s="43">
        <v>3</v>
      </c>
      <c r="I139" s="43">
        <v>2</v>
      </c>
      <c r="J139" s="43">
        <v>2</v>
      </c>
      <c r="K139" s="43">
        <v>2</v>
      </c>
      <c r="L139" s="43">
        <v>2</v>
      </c>
      <c r="M139" s="43">
        <v>2</v>
      </c>
      <c r="N139" s="43">
        <v>2</v>
      </c>
      <c r="O139" s="43"/>
    </row>
    <row r="140" spans="1:15" x14ac:dyDescent="0.25">
      <c r="A140" s="114" t="s">
        <v>238</v>
      </c>
      <c r="B140" s="21" t="s">
        <v>230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/>
    </row>
    <row r="141" spans="1:15" x14ac:dyDescent="0.25">
      <c r="A141" s="114" t="s">
        <v>239</v>
      </c>
      <c r="B141" s="21" t="s">
        <v>232</v>
      </c>
      <c r="C141" s="43">
        <v>2</v>
      </c>
      <c r="D141" s="43">
        <v>2</v>
      </c>
      <c r="E141" s="43">
        <v>2</v>
      </c>
      <c r="F141" s="43">
        <v>2</v>
      </c>
      <c r="G141" s="43">
        <v>2</v>
      </c>
      <c r="H141" s="43">
        <v>1</v>
      </c>
      <c r="I141" s="43">
        <v>1</v>
      </c>
      <c r="J141" s="43">
        <v>1</v>
      </c>
      <c r="K141" s="43">
        <v>1</v>
      </c>
      <c r="L141" s="43">
        <v>1</v>
      </c>
      <c r="M141" s="43">
        <v>1</v>
      </c>
      <c r="N141" s="43">
        <v>1</v>
      </c>
      <c r="O141" s="43"/>
    </row>
    <row r="142" spans="1:15" x14ac:dyDescent="0.25">
      <c r="A142" s="114" t="s">
        <v>240</v>
      </c>
      <c r="B142" s="117" t="s">
        <v>241</v>
      </c>
      <c r="C142" s="118">
        <v>2471</v>
      </c>
      <c r="D142" s="118">
        <v>2474</v>
      </c>
      <c r="E142" s="118">
        <v>2477</v>
      </c>
      <c r="F142" s="118">
        <v>2473</v>
      </c>
      <c r="G142" s="118">
        <v>2464</v>
      </c>
      <c r="H142" s="118">
        <v>2459</v>
      </c>
      <c r="I142" s="118">
        <v>2464</v>
      </c>
      <c r="J142" s="118">
        <v>2456</v>
      </c>
      <c r="K142" s="118">
        <v>2444</v>
      </c>
      <c r="L142" s="118">
        <v>2454</v>
      </c>
      <c r="M142" s="118">
        <v>2464</v>
      </c>
      <c r="N142" s="118">
        <v>2464</v>
      </c>
      <c r="O142" s="118"/>
    </row>
    <row r="143" spans="1:15" ht="8.25" customHeight="1" x14ac:dyDescent="0.2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1:15" ht="19.5" customHeight="1" x14ac:dyDescent="0.25">
      <c r="A144" s="114" t="s">
        <v>242</v>
      </c>
      <c r="B144" s="121" t="s">
        <v>243</v>
      </c>
      <c r="C144" s="122">
        <v>38331.72</v>
      </c>
      <c r="D144" s="122">
        <v>38353.279999999999</v>
      </c>
      <c r="E144" s="122">
        <v>38383.659999999996</v>
      </c>
      <c r="F144" s="122">
        <v>38417.96</v>
      </c>
      <c r="G144" s="122">
        <v>38448.339999999997</v>
      </c>
      <c r="H144" s="122">
        <v>38472.839999999997</v>
      </c>
      <c r="I144" s="122">
        <v>38538.5</v>
      </c>
      <c r="J144" s="122">
        <v>38584.559999999998</v>
      </c>
      <c r="K144" s="122">
        <v>38629.64</v>
      </c>
      <c r="L144" s="122">
        <v>38647.279999999999</v>
      </c>
      <c r="M144" s="122">
        <v>38663.94</v>
      </c>
      <c r="N144" s="122">
        <v>38686.479999999996</v>
      </c>
      <c r="O144" s="122"/>
    </row>
    <row r="145" spans="1:15" ht="19.5" customHeight="1" x14ac:dyDescent="0.25">
      <c r="A145" s="114" t="s">
        <v>244</v>
      </c>
      <c r="B145" s="78" t="s">
        <v>245</v>
      </c>
      <c r="C145" s="123">
        <v>0.98</v>
      </c>
      <c r="D145" s="123">
        <v>0.98</v>
      </c>
      <c r="E145" s="124">
        <v>0.97999999999999987</v>
      </c>
      <c r="F145" s="124">
        <v>0.98</v>
      </c>
      <c r="G145" s="124">
        <v>0.97999999999999987</v>
      </c>
      <c r="H145" s="124">
        <v>0.97999999999999987</v>
      </c>
      <c r="I145" s="124">
        <v>0.98</v>
      </c>
      <c r="J145" s="124">
        <v>0.98</v>
      </c>
      <c r="K145" s="124">
        <v>0.98</v>
      </c>
      <c r="L145" s="124">
        <v>0.98</v>
      </c>
      <c r="M145" s="124">
        <v>0.98000000000000009</v>
      </c>
      <c r="N145" s="124">
        <v>0.97999999999999987</v>
      </c>
      <c r="O145" s="122"/>
    </row>
    <row r="146" spans="1:15" ht="7.5" customHeight="1" x14ac:dyDescent="0.25">
      <c r="B146" s="125"/>
      <c r="C146" s="126"/>
      <c r="D146" s="126"/>
      <c r="E146" s="127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1:15" ht="15" customHeight="1" x14ac:dyDescent="0.25">
      <c r="B147" s="35" t="s">
        <v>246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1:15" ht="15.75" x14ac:dyDescent="0.25">
      <c r="A148" s="114" t="s">
        <v>247</v>
      </c>
      <c r="B148" s="25" t="s">
        <v>248</v>
      </c>
      <c r="C148" s="128">
        <v>92522452.139999688</v>
      </c>
      <c r="D148" s="128">
        <v>93488073.850000024</v>
      </c>
      <c r="E148" s="128">
        <v>93057757.359999865</v>
      </c>
      <c r="F148" s="128">
        <v>93656970.680000067</v>
      </c>
      <c r="G148" s="128">
        <v>94397984.399999663</v>
      </c>
      <c r="H148" s="128">
        <v>95338696.739999503</v>
      </c>
      <c r="I148" s="128">
        <v>96538877.960000396</v>
      </c>
      <c r="J148" s="128">
        <v>97552575.939999849</v>
      </c>
      <c r="K148" s="128">
        <v>98545992.610000357</v>
      </c>
      <c r="L148" s="128">
        <v>99625365.379999846</v>
      </c>
      <c r="M148" s="128">
        <v>100824180.89999971</v>
      </c>
      <c r="N148" s="128">
        <v>101799427.75999963</v>
      </c>
      <c r="O148" s="128"/>
    </row>
    <row r="149" spans="1:15" x14ac:dyDescent="0.25">
      <c r="A149" s="114" t="s">
        <v>249</v>
      </c>
      <c r="B149" s="116" t="s">
        <v>250</v>
      </c>
      <c r="C149" s="129">
        <v>52532511.419999689</v>
      </c>
      <c r="D149" s="129">
        <v>53197565.600000016</v>
      </c>
      <c r="E149" s="129">
        <v>52605468.35999985</v>
      </c>
      <c r="F149" s="129">
        <v>53078423.260000072</v>
      </c>
      <c r="G149" s="129">
        <v>53454913.949999668</v>
      </c>
      <c r="H149" s="129">
        <v>54033413.239999495</v>
      </c>
      <c r="I149" s="129">
        <v>54768223.670000404</v>
      </c>
      <c r="J149" s="129">
        <v>55475832.189999849</v>
      </c>
      <c r="K149" s="129">
        <v>56243338.310000367</v>
      </c>
      <c r="L149" s="129">
        <v>57045734.319999844</v>
      </c>
      <c r="M149" s="129">
        <v>58135571.139999717</v>
      </c>
      <c r="N149" s="129">
        <v>58721337.649999633</v>
      </c>
      <c r="O149" s="129">
        <f>O150+O154+O155</f>
        <v>0</v>
      </c>
    </row>
    <row r="150" spans="1:15" x14ac:dyDescent="0.25">
      <c r="A150" s="114" t="s">
        <v>251</v>
      </c>
      <c r="B150" s="21" t="s">
        <v>224</v>
      </c>
      <c r="C150" s="130">
        <v>46803847.729999691</v>
      </c>
      <c r="D150" s="130">
        <v>47607293.120000012</v>
      </c>
      <c r="E150" s="130">
        <v>47159171.839999847</v>
      </c>
      <c r="F150" s="130">
        <v>47653996.880000062</v>
      </c>
      <c r="G150" s="130">
        <v>48015803.489999659</v>
      </c>
      <c r="H150" s="130">
        <v>48500492.479999483</v>
      </c>
      <c r="I150" s="130">
        <v>49122811.650000401</v>
      </c>
      <c r="J150" s="130">
        <v>49779708.519999847</v>
      </c>
      <c r="K150" s="130">
        <v>50478645.980000362</v>
      </c>
      <c r="L150" s="130">
        <v>51222978.969999835</v>
      </c>
      <c r="M150" s="130">
        <v>52047310.729999706</v>
      </c>
      <c r="N150" s="130">
        <v>52483434.429999627</v>
      </c>
      <c r="O150" s="130">
        <f>O151+O152+O153</f>
        <v>0</v>
      </c>
    </row>
    <row r="151" spans="1:15" x14ac:dyDescent="0.25">
      <c r="A151" s="114" t="s">
        <v>252</v>
      </c>
      <c r="B151" s="21" t="s">
        <v>226</v>
      </c>
      <c r="C151" s="130">
        <v>4960629.6100000022</v>
      </c>
      <c r="D151" s="130">
        <v>5004616.700000003</v>
      </c>
      <c r="E151" s="130">
        <v>4936121.8900000015</v>
      </c>
      <c r="F151" s="130">
        <v>4882726.7000000086</v>
      </c>
      <c r="G151" s="130">
        <v>4947875.8100000089</v>
      </c>
      <c r="H151" s="130">
        <v>5027390.6700000064</v>
      </c>
      <c r="I151" s="130">
        <v>5122391.5500000035</v>
      </c>
      <c r="J151" s="130">
        <v>5179234.3300000019</v>
      </c>
      <c r="K151" s="130">
        <v>5230055.2300000023</v>
      </c>
      <c r="L151" s="130">
        <v>5272846.6000000061</v>
      </c>
      <c r="M151" s="130">
        <v>5518288.2100000093</v>
      </c>
      <c r="N151" s="130">
        <v>5656460.3700000057</v>
      </c>
      <c r="O151" s="130"/>
    </row>
    <row r="152" spans="1:15" x14ac:dyDescent="0.25">
      <c r="A152" s="114" t="s">
        <v>253</v>
      </c>
      <c r="B152" s="21" t="s">
        <v>228</v>
      </c>
      <c r="C152" s="130">
        <v>768034.07999999984</v>
      </c>
      <c r="D152" s="130">
        <v>585655.78</v>
      </c>
      <c r="E152" s="130">
        <v>510174.63</v>
      </c>
      <c r="F152" s="130">
        <v>541699.67999999993</v>
      </c>
      <c r="G152" s="130">
        <v>491234.64999999997</v>
      </c>
      <c r="H152" s="130">
        <v>505530.08999999997</v>
      </c>
      <c r="I152" s="130">
        <v>523020.47</v>
      </c>
      <c r="J152" s="130">
        <v>516889.33999999997</v>
      </c>
      <c r="K152" s="130">
        <v>534637.10000000009</v>
      </c>
      <c r="L152" s="130">
        <v>549908.75</v>
      </c>
      <c r="M152" s="130">
        <v>569972.20000000019</v>
      </c>
      <c r="N152" s="130">
        <v>581442.85000000009</v>
      </c>
      <c r="O152" s="130"/>
    </row>
    <row r="153" spans="1:15" x14ac:dyDescent="0.25">
      <c r="A153" s="114" t="s">
        <v>254</v>
      </c>
      <c r="B153" s="22" t="s">
        <v>255</v>
      </c>
      <c r="C153" s="130">
        <v>16794350.09</v>
      </c>
      <c r="D153" s="130">
        <v>16893452.899999999</v>
      </c>
      <c r="E153" s="130">
        <v>16979533.949999996</v>
      </c>
      <c r="F153" s="130">
        <v>17143433.859999999</v>
      </c>
      <c r="G153" s="130">
        <v>17374029.309999999</v>
      </c>
      <c r="H153" s="130">
        <v>17591500.259999998</v>
      </c>
      <c r="I153" s="130">
        <v>17903174.869999997</v>
      </c>
      <c r="J153" s="130">
        <v>18056708.219999999</v>
      </c>
      <c r="K153" s="130">
        <v>18140382.029999997</v>
      </c>
      <c r="L153" s="130">
        <v>18300678.969999999</v>
      </c>
      <c r="M153" s="130">
        <v>18543207.549999997</v>
      </c>
      <c r="N153" s="130">
        <v>18794431.059999999</v>
      </c>
      <c r="O153" s="130"/>
    </row>
    <row r="154" spans="1:15" x14ac:dyDescent="0.25">
      <c r="A154" s="114" t="s">
        <v>256</v>
      </c>
      <c r="B154" s="22" t="s">
        <v>257</v>
      </c>
      <c r="C154" s="130">
        <v>23195590.630000003</v>
      </c>
      <c r="D154" s="130">
        <v>23397055.350000005</v>
      </c>
      <c r="E154" s="130">
        <v>23472755.050000008</v>
      </c>
      <c r="F154" s="130">
        <v>23435113.560000002</v>
      </c>
      <c r="G154" s="130">
        <v>23569041.140000004</v>
      </c>
      <c r="H154" s="130">
        <v>23713783.240000002</v>
      </c>
      <c r="I154" s="130">
        <v>23867479.419999994</v>
      </c>
      <c r="J154" s="130">
        <v>24020035.530000001</v>
      </c>
      <c r="K154" s="130">
        <v>24162272.27</v>
      </c>
      <c r="L154" s="130">
        <v>24278952.09</v>
      </c>
      <c r="M154" s="130">
        <v>24145402.210000001</v>
      </c>
      <c r="N154" s="130">
        <v>24283659.049999997</v>
      </c>
      <c r="O154" s="130"/>
    </row>
    <row r="155" spans="1:15" ht="8.25" customHeight="1" x14ac:dyDescent="0.25">
      <c r="B155" s="23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x14ac:dyDescent="0.25">
      <c r="A156" s="114" t="s">
        <v>258</v>
      </c>
      <c r="B156" s="116" t="s">
        <v>259</v>
      </c>
      <c r="C156" s="41">
        <v>9431</v>
      </c>
      <c r="D156" s="41">
        <v>9621</v>
      </c>
      <c r="E156" s="41">
        <v>8901</v>
      </c>
      <c r="F156" s="41">
        <v>9206</v>
      </c>
      <c r="G156" s="41">
        <v>9056</v>
      </c>
      <c r="H156" s="41">
        <v>8996</v>
      </c>
      <c r="I156" s="41">
        <v>9105</v>
      </c>
      <c r="J156" s="41">
        <v>8999</v>
      </c>
      <c r="K156" s="41">
        <v>8933</v>
      </c>
      <c r="L156" s="41">
        <v>9006</v>
      </c>
      <c r="M156" s="41">
        <v>9025</v>
      </c>
      <c r="N156" s="41">
        <v>8854</v>
      </c>
      <c r="O156" s="27"/>
    </row>
    <row r="157" spans="1:15" ht="14.25" customHeight="1" x14ac:dyDescent="0.25">
      <c r="A157" s="114" t="s">
        <v>260</v>
      </c>
      <c r="B157" s="22" t="s">
        <v>261</v>
      </c>
      <c r="C157" s="43">
        <v>2458</v>
      </c>
      <c r="D157" s="43">
        <v>2734</v>
      </c>
      <c r="E157" s="43">
        <v>2178</v>
      </c>
      <c r="F157" s="43">
        <v>2498</v>
      </c>
      <c r="G157" s="43">
        <v>2412</v>
      </c>
      <c r="H157" s="43">
        <v>2473</v>
      </c>
      <c r="I157" s="43">
        <v>2618</v>
      </c>
      <c r="J157" s="43">
        <v>2490</v>
      </c>
      <c r="K157" s="43">
        <v>2413</v>
      </c>
      <c r="L157" s="43">
        <v>2442</v>
      </c>
      <c r="M157" s="43">
        <v>2405</v>
      </c>
      <c r="N157" s="43">
        <v>2364</v>
      </c>
      <c r="O157" s="43"/>
    </row>
    <row r="158" spans="1:15" ht="15" customHeight="1" x14ac:dyDescent="0.25">
      <c r="A158" s="114" t="s">
        <v>262</v>
      </c>
      <c r="B158" s="22" t="s">
        <v>263</v>
      </c>
      <c r="C158" s="43">
        <v>1395</v>
      </c>
      <c r="D158" s="43">
        <v>1400</v>
      </c>
      <c r="E158" s="43">
        <v>1391</v>
      </c>
      <c r="F158" s="43">
        <v>1455</v>
      </c>
      <c r="G158" s="43">
        <v>1472</v>
      </c>
      <c r="H158" s="43">
        <v>1413</v>
      </c>
      <c r="I158" s="43">
        <v>1400</v>
      </c>
      <c r="J158" s="43">
        <v>1439</v>
      </c>
      <c r="K158" s="43">
        <v>1431</v>
      </c>
      <c r="L158" s="43">
        <v>1449</v>
      </c>
      <c r="M158" s="43">
        <v>1477</v>
      </c>
      <c r="N158" s="43">
        <v>1380</v>
      </c>
      <c r="O158" s="43"/>
    </row>
    <row r="159" spans="1:15" x14ac:dyDescent="0.25">
      <c r="A159" s="114" t="s">
        <v>264</v>
      </c>
      <c r="B159" s="22" t="s">
        <v>265</v>
      </c>
      <c r="C159" s="43">
        <v>993</v>
      </c>
      <c r="D159" s="43">
        <v>942</v>
      </c>
      <c r="E159" s="43">
        <v>884</v>
      </c>
      <c r="F159" s="43">
        <v>829</v>
      </c>
      <c r="G159" s="43">
        <v>822</v>
      </c>
      <c r="H159" s="43">
        <v>797</v>
      </c>
      <c r="I159" s="43">
        <v>805</v>
      </c>
      <c r="J159" s="43">
        <v>808</v>
      </c>
      <c r="K159" s="43">
        <v>828</v>
      </c>
      <c r="L159" s="43">
        <v>849</v>
      </c>
      <c r="M159" s="43">
        <v>860</v>
      </c>
      <c r="N159" s="43">
        <v>850</v>
      </c>
      <c r="O159" s="43"/>
    </row>
    <row r="160" spans="1:15" ht="15" customHeight="1" x14ac:dyDescent="0.25">
      <c r="A160" s="114" t="s">
        <v>266</v>
      </c>
      <c r="B160" s="22" t="s">
        <v>267</v>
      </c>
      <c r="C160" s="43">
        <v>4585</v>
      </c>
      <c r="D160" s="43">
        <v>4545</v>
      </c>
      <c r="E160" s="43">
        <v>4448</v>
      </c>
      <c r="F160" s="43">
        <v>4424</v>
      </c>
      <c r="G160" s="43">
        <v>4350</v>
      </c>
      <c r="H160" s="43">
        <v>4313</v>
      </c>
      <c r="I160" s="43">
        <v>4282</v>
      </c>
      <c r="J160" s="43">
        <v>4262</v>
      </c>
      <c r="K160" s="43">
        <v>4261</v>
      </c>
      <c r="L160" s="43">
        <v>4266</v>
      </c>
      <c r="M160" s="43">
        <v>4283</v>
      </c>
      <c r="N160" s="43">
        <v>4260</v>
      </c>
      <c r="O160" s="43"/>
    </row>
    <row r="161" spans="1:15" ht="8.25" customHeight="1" x14ac:dyDescent="0.25">
      <c r="B161" s="23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x14ac:dyDescent="0.25">
      <c r="B162" s="131" t="s">
        <v>268</v>
      </c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1:15" ht="15" customHeight="1" x14ac:dyDescent="0.25">
      <c r="A163" s="114" t="s">
        <v>269</v>
      </c>
      <c r="B163" s="22" t="s">
        <v>270</v>
      </c>
      <c r="C163" s="55">
        <v>421.05</v>
      </c>
      <c r="D163" s="55">
        <v>423.5763</v>
      </c>
      <c r="E163" s="55">
        <v>426.11775779999999</v>
      </c>
      <c r="F163" s="55">
        <v>428.67446434679999</v>
      </c>
      <c r="G163" s="55">
        <v>431.24651113288081</v>
      </c>
      <c r="H163" s="55">
        <v>433.83399019967811</v>
      </c>
      <c r="I163" s="55">
        <v>436.43699414087621</v>
      </c>
      <c r="J163" s="55">
        <v>439.05561610572147</v>
      </c>
      <c r="K163" s="55">
        <v>441.68994980235578</v>
      </c>
      <c r="L163" s="55">
        <v>444.34008950116993</v>
      </c>
      <c r="M163" s="55">
        <v>447.00613003817693</v>
      </c>
      <c r="N163" s="55">
        <v>449.68816681840599</v>
      </c>
      <c r="O163" s="56"/>
    </row>
    <row r="164" spans="1:15" ht="15" customHeight="1" x14ac:dyDescent="0.25">
      <c r="A164" s="114" t="s">
        <v>271</v>
      </c>
      <c r="B164" s="22" t="s">
        <v>272</v>
      </c>
      <c r="C164" s="55">
        <v>723.91250000000002</v>
      </c>
      <c r="D164" s="55">
        <v>728.25597500000003</v>
      </c>
      <c r="E164" s="55">
        <v>732.62551085000007</v>
      </c>
      <c r="F164" s="55">
        <v>737.02126391510012</v>
      </c>
      <c r="G164" s="55">
        <v>741.4433914985907</v>
      </c>
      <c r="H164" s="55">
        <v>745.89205184758225</v>
      </c>
      <c r="I164" s="55">
        <v>750.3674041586678</v>
      </c>
      <c r="J164" s="55">
        <v>754.86960858361977</v>
      </c>
      <c r="K164" s="60">
        <v>759.39882623512153</v>
      </c>
      <c r="L164" s="55">
        <v>763.95521919253224</v>
      </c>
      <c r="M164" s="55">
        <v>768.53895050768745</v>
      </c>
      <c r="N164" s="55">
        <v>773.15018421073353</v>
      </c>
      <c r="O164" s="56"/>
    </row>
    <row r="165" spans="1:15" ht="14.25" customHeight="1" x14ac:dyDescent="0.25">
      <c r="A165" s="114" t="s">
        <v>273</v>
      </c>
      <c r="B165" s="22" t="s">
        <v>274</v>
      </c>
      <c r="C165" s="55">
        <v>4475.3550000000005</v>
      </c>
      <c r="D165" s="55">
        <v>4502.2071300000007</v>
      </c>
      <c r="E165" s="55">
        <v>4529.2203727800006</v>
      </c>
      <c r="F165" s="55">
        <v>4556.3956950166803</v>
      </c>
      <c r="G165" s="55">
        <v>4583.7340691867803</v>
      </c>
      <c r="H165" s="55">
        <v>4611.2364736019008</v>
      </c>
      <c r="I165" s="55">
        <v>4638.9038924435126</v>
      </c>
      <c r="J165" s="55">
        <v>4666.7373157981738</v>
      </c>
      <c r="K165" s="55">
        <v>4694.7377396929633</v>
      </c>
      <c r="L165" s="55">
        <v>4722.9061661311207</v>
      </c>
      <c r="M165" s="55">
        <v>4751.2436031279076</v>
      </c>
      <c r="N165" s="55">
        <v>4779.7510647466752</v>
      </c>
      <c r="O165" s="56"/>
    </row>
    <row r="166" spans="1:15" x14ac:dyDescent="0.25">
      <c r="A166" s="114" t="s">
        <v>275</v>
      </c>
      <c r="B166" s="63" t="s">
        <v>276</v>
      </c>
      <c r="C166" s="55">
        <v>20</v>
      </c>
      <c r="D166" s="55">
        <v>20</v>
      </c>
      <c r="E166" s="55">
        <v>20</v>
      </c>
      <c r="F166" s="55">
        <v>20</v>
      </c>
      <c r="G166" s="55">
        <v>20</v>
      </c>
      <c r="H166" s="55">
        <v>20</v>
      </c>
      <c r="I166" s="55">
        <v>20</v>
      </c>
      <c r="J166" s="55">
        <v>20</v>
      </c>
      <c r="K166" s="55">
        <v>20</v>
      </c>
      <c r="L166" s="55">
        <v>20</v>
      </c>
      <c r="M166" s="55">
        <v>20</v>
      </c>
      <c r="N166" s="55">
        <v>20</v>
      </c>
      <c r="O166" s="56"/>
    </row>
    <row r="167" spans="1:15" ht="8.25" customHeight="1" x14ac:dyDescent="0.2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1:15" ht="8.25" customHeight="1" x14ac:dyDescent="0.25">
      <c r="B168" s="135" t="s">
        <v>217</v>
      </c>
      <c r="C168" s="136"/>
      <c r="D168" s="136"/>
      <c r="E168" s="136"/>
      <c r="F168" s="136"/>
      <c r="G168" s="136"/>
      <c r="H168" s="136"/>
      <c r="I168" s="136"/>
      <c r="J168" s="136"/>
      <c r="K168" s="134"/>
      <c r="L168" s="134"/>
      <c r="M168" s="136"/>
      <c r="N168" s="136"/>
      <c r="O168" s="136"/>
    </row>
    <row r="169" spans="1:15" x14ac:dyDescent="0.25">
      <c r="B169" s="35" t="s">
        <v>277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B170" s="116" t="s">
        <v>277</v>
      </c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 x14ac:dyDescent="0.25">
      <c r="A171" s="114" t="s">
        <v>278</v>
      </c>
      <c r="B171" s="63" t="s">
        <v>279</v>
      </c>
      <c r="C171" s="56">
        <v>122858</v>
      </c>
      <c r="D171" s="56">
        <v>122858</v>
      </c>
      <c r="E171" s="56">
        <v>122858</v>
      </c>
      <c r="F171" s="56">
        <v>122858</v>
      </c>
      <c r="G171" s="56">
        <v>122858</v>
      </c>
      <c r="H171" s="56">
        <v>122858</v>
      </c>
      <c r="I171" s="56">
        <v>122858</v>
      </c>
      <c r="J171" s="56">
        <v>122858</v>
      </c>
      <c r="K171" s="56">
        <v>122858</v>
      </c>
      <c r="L171" s="56">
        <v>122858</v>
      </c>
      <c r="M171" s="56">
        <v>122858</v>
      </c>
      <c r="N171" s="56">
        <v>122858</v>
      </c>
      <c r="O171" s="43"/>
    </row>
    <row r="172" spans="1:15" x14ac:dyDescent="0.25">
      <c r="A172" s="114" t="s">
        <v>280</v>
      </c>
      <c r="B172" s="63" t="s">
        <v>281</v>
      </c>
      <c r="C172" s="43">
        <v>121629.42</v>
      </c>
      <c r="D172" s="43">
        <v>121629.42</v>
      </c>
      <c r="E172" s="43">
        <v>121629.42</v>
      </c>
      <c r="F172" s="43">
        <v>121629.42</v>
      </c>
      <c r="G172" s="43">
        <v>121629.42</v>
      </c>
      <c r="H172" s="43">
        <v>121629.42</v>
      </c>
      <c r="I172" s="43">
        <v>121629.42</v>
      </c>
      <c r="J172" s="43">
        <v>121629.42</v>
      </c>
      <c r="K172" s="43">
        <v>121629.42</v>
      </c>
      <c r="L172" s="43">
        <v>121629.42</v>
      </c>
      <c r="M172" s="43">
        <v>121629.42</v>
      </c>
      <c r="N172" s="43">
        <v>121629.42</v>
      </c>
      <c r="O172" s="43"/>
    </row>
    <row r="173" spans="1:15" x14ac:dyDescent="0.25">
      <c r="A173" s="114" t="s">
        <v>282</v>
      </c>
      <c r="B173" s="63" t="s">
        <v>283</v>
      </c>
      <c r="C173" s="43">
        <v>120400.84</v>
      </c>
      <c r="D173" s="43">
        <v>120400.84</v>
      </c>
      <c r="E173" s="43">
        <v>120400.84</v>
      </c>
      <c r="F173" s="43">
        <v>120400.84</v>
      </c>
      <c r="G173" s="43">
        <v>120400.84</v>
      </c>
      <c r="H173" s="43">
        <v>120400.84</v>
      </c>
      <c r="I173" s="43">
        <v>120400.84</v>
      </c>
      <c r="J173" s="43">
        <v>120400.84</v>
      </c>
      <c r="K173" s="43">
        <v>120400.84</v>
      </c>
      <c r="L173" s="43">
        <v>120400.84</v>
      </c>
      <c r="M173" s="43">
        <v>120400.84</v>
      </c>
      <c r="N173" s="43">
        <v>120400.84</v>
      </c>
      <c r="O173" s="43"/>
    </row>
    <row r="174" spans="1:15" x14ac:dyDescent="0.25">
      <c r="A174" s="114" t="s">
        <v>284</v>
      </c>
      <c r="B174" s="63" t="s">
        <v>285</v>
      </c>
      <c r="C174" s="137" t="s">
        <v>286</v>
      </c>
      <c r="D174" s="138" t="s">
        <v>286</v>
      </c>
      <c r="E174" s="138" t="s">
        <v>286</v>
      </c>
      <c r="F174" s="138" t="s">
        <v>286</v>
      </c>
      <c r="G174" s="138" t="s">
        <v>286</v>
      </c>
      <c r="H174" s="138" t="s">
        <v>286</v>
      </c>
      <c r="I174" s="138" t="s">
        <v>286</v>
      </c>
      <c r="J174" s="138" t="s">
        <v>286</v>
      </c>
      <c r="K174" s="138" t="s">
        <v>286</v>
      </c>
      <c r="L174" s="138" t="s">
        <v>286</v>
      </c>
      <c r="M174" s="138" t="s">
        <v>286</v>
      </c>
      <c r="N174" s="138" t="s">
        <v>286</v>
      </c>
      <c r="O174" s="43"/>
    </row>
    <row r="175" spans="1:15" x14ac:dyDescent="0.25">
      <c r="A175" s="114" t="s">
        <v>287</v>
      </c>
      <c r="B175" s="63" t="s">
        <v>288</v>
      </c>
      <c r="C175" s="139">
        <v>39487</v>
      </c>
      <c r="D175" s="139">
        <v>39510</v>
      </c>
      <c r="E175" s="139">
        <v>39540</v>
      </c>
      <c r="F175" s="139">
        <v>39574</v>
      </c>
      <c r="G175" s="139">
        <v>39607</v>
      </c>
      <c r="H175" s="139">
        <v>39632</v>
      </c>
      <c r="I175" s="139">
        <v>39698</v>
      </c>
      <c r="J175" s="139">
        <v>39746</v>
      </c>
      <c r="K175" s="139">
        <v>39790</v>
      </c>
      <c r="L175" s="139">
        <v>39808</v>
      </c>
      <c r="M175" s="139">
        <v>39825</v>
      </c>
      <c r="N175" s="139">
        <v>39850</v>
      </c>
      <c r="O175" s="43"/>
    </row>
    <row r="176" spans="1:15" x14ac:dyDescent="0.25">
      <c r="A176" s="114" t="s">
        <v>289</v>
      </c>
      <c r="B176" s="63" t="s">
        <v>290</v>
      </c>
      <c r="C176" s="43">
        <v>29467</v>
      </c>
      <c r="D176" s="43">
        <v>29103</v>
      </c>
      <c r="E176" s="43">
        <v>30344</v>
      </c>
      <c r="F176" s="43">
        <v>28545</v>
      </c>
      <c r="G176" s="43">
        <v>30072</v>
      </c>
      <c r="H176" s="43">
        <v>29058</v>
      </c>
      <c r="I176" s="43">
        <v>29283</v>
      </c>
      <c r="J176" s="43">
        <v>29875</v>
      </c>
      <c r="K176" s="43">
        <v>29558</v>
      </c>
      <c r="L176" s="43">
        <v>29618</v>
      </c>
      <c r="M176" s="43">
        <v>29837</v>
      </c>
      <c r="N176" s="43">
        <v>29771</v>
      </c>
      <c r="O176" s="43"/>
    </row>
    <row r="177" spans="1:15" x14ac:dyDescent="0.25">
      <c r="A177" s="114" t="s">
        <v>291</v>
      </c>
      <c r="B177" s="63" t="s">
        <v>292</v>
      </c>
      <c r="C177" s="43">
        <v>6128</v>
      </c>
      <c r="D177" s="43">
        <v>10140</v>
      </c>
      <c r="E177" s="43">
        <v>11328</v>
      </c>
      <c r="F177" s="43">
        <v>11520</v>
      </c>
      <c r="G177" s="43">
        <v>11645</v>
      </c>
      <c r="H177" s="43">
        <v>11748</v>
      </c>
      <c r="I177" s="43">
        <v>11788</v>
      </c>
      <c r="J177" s="43">
        <v>14995</v>
      </c>
      <c r="K177" s="43">
        <v>11869</v>
      </c>
      <c r="L177" s="43">
        <v>11916</v>
      </c>
      <c r="M177" s="43">
        <v>11948</v>
      </c>
      <c r="N177" s="43">
        <v>3056</v>
      </c>
      <c r="O177" s="43"/>
    </row>
    <row r="178" spans="1:15" x14ac:dyDescent="0.25">
      <c r="A178" s="114" t="s">
        <v>293</v>
      </c>
      <c r="B178" s="63" t="s">
        <v>294</v>
      </c>
      <c r="C178" s="55">
        <v>0.5</v>
      </c>
      <c r="D178" s="55">
        <v>0.5</v>
      </c>
      <c r="E178" s="55">
        <v>0.5</v>
      </c>
      <c r="F178" s="55">
        <v>0.5</v>
      </c>
      <c r="G178" s="55">
        <v>0.5</v>
      </c>
      <c r="H178" s="55">
        <v>0.5</v>
      </c>
      <c r="I178" s="55">
        <v>0.5</v>
      </c>
      <c r="J178" s="55">
        <v>0.5</v>
      </c>
      <c r="K178" s="55">
        <v>0.5</v>
      </c>
      <c r="L178" s="140">
        <v>0.5</v>
      </c>
      <c r="M178" s="140">
        <v>0.5</v>
      </c>
      <c r="N178" s="140">
        <v>0.5</v>
      </c>
      <c r="O178" s="43"/>
    </row>
    <row r="179" spans="1:15" x14ac:dyDescent="0.25">
      <c r="A179" s="114" t="s">
        <v>295</v>
      </c>
      <c r="B179" s="63" t="s">
        <v>296</v>
      </c>
      <c r="C179" s="55">
        <v>2.5</v>
      </c>
      <c r="D179" s="55">
        <v>2.5</v>
      </c>
      <c r="E179" s="55">
        <v>2.5</v>
      </c>
      <c r="F179" s="55">
        <v>2.5</v>
      </c>
      <c r="G179" s="55">
        <v>2.5</v>
      </c>
      <c r="H179" s="55">
        <v>2.5</v>
      </c>
      <c r="I179" s="55">
        <v>2.5</v>
      </c>
      <c r="J179" s="55">
        <v>2.5</v>
      </c>
      <c r="K179" s="55">
        <v>2.5</v>
      </c>
      <c r="L179" s="140">
        <v>2.5</v>
      </c>
      <c r="M179" s="140">
        <v>2.5</v>
      </c>
      <c r="N179" s="140">
        <v>2</v>
      </c>
      <c r="O179" s="43"/>
    </row>
    <row r="180" spans="1:15" x14ac:dyDescent="0.25">
      <c r="A180" s="114" t="s">
        <v>297</v>
      </c>
      <c r="B180" s="63" t="s">
        <v>298</v>
      </c>
      <c r="C180" s="55">
        <v>3.5</v>
      </c>
      <c r="D180" s="55">
        <v>3.5</v>
      </c>
      <c r="E180" s="55">
        <v>3.5</v>
      </c>
      <c r="F180" s="55">
        <v>3.5</v>
      </c>
      <c r="G180" s="55">
        <v>3.5</v>
      </c>
      <c r="H180" s="55">
        <v>3.5</v>
      </c>
      <c r="I180" s="55">
        <v>3.5</v>
      </c>
      <c r="J180" s="55">
        <v>3.5</v>
      </c>
      <c r="K180" s="55">
        <v>3.5</v>
      </c>
      <c r="L180" s="140">
        <v>3.5</v>
      </c>
      <c r="M180" s="140">
        <v>3.5</v>
      </c>
      <c r="N180" s="140">
        <v>3.5</v>
      </c>
      <c r="O180" s="43"/>
    </row>
    <row r="181" spans="1:15" x14ac:dyDescent="0.25">
      <c r="A181" s="114" t="s">
        <v>299</v>
      </c>
      <c r="B181" s="63" t="s">
        <v>300</v>
      </c>
      <c r="C181" s="55">
        <v>346</v>
      </c>
      <c r="D181" s="42">
        <v>346</v>
      </c>
      <c r="E181" s="42">
        <v>346</v>
      </c>
      <c r="F181" s="42">
        <v>346</v>
      </c>
      <c r="G181" s="42">
        <v>346</v>
      </c>
      <c r="H181" s="42">
        <v>346</v>
      </c>
      <c r="I181" s="42">
        <v>346</v>
      </c>
      <c r="J181" s="42">
        <v>346</v>
      </c>
      <c r="K181" s="42">
        <v>346</v>
      </c>
      <c r="L181" s="42">
        <v>346</v>
      </c>
      <c r="M181" s="42">
        <v>346</v>
      </c>
      <c r="N181" s="42">
        <v>346.8</v>
      </c>
      <c r="O181" s="43"/>
    </row>
    <row r="182" spans="1:15" x14ac:dyDescent="0.25">
      <c r="A182" s="114" t="s">
        <v>301</v>
      </c>
      <c r="B182" s="63" t="s">
        <v>302</v>
      </c>
      <c r="C182" s="42">
        <v>350</v>
      </c>
      <c r="D182" s="42">
        <v>350</v>
      </c>
      <c r="E182" s="42">
        <v>350</v>
      </c>
      <c r="F182" s="42">
        <v>350</v>
      </c>
      <c r="G182" s="42">
        <v>350</v>
      </c>
      <c r="H182" s="42">
        <v>350</v>
      </c>
      <c r="I182" s="42">
        <v>350</v>
      </c>
      <c r="J182" s="42">
        <v>350</v>
      </c>
      <c r="K182" s="42">
        <v>350</v>
      </c>
      <c r="L182" s="42">
        <v>350</v>
      </c>
      <c r="M182" s="42">
        <v>350</v>
      </c>
      <c r="N182" s="42">
        <v>350</v>
      </c>
      <c r="O182" s="141"/>
    </row>
    <row r="183" spans="1:15" x14ac:dyDescent="0.25">
      <c r="A183" s="114" t="s">
        <v>303</v>
      </c>
      <c r="B183" s="63" t="s">
        <v>304</v>
      </c>
      <c r="C183" s="142">
        <v>6.7000000000000004E-2</v>
      </c>
      <c r="D183" s="55">
        <v>0.2</v>
      </c>
      <c r="E183" s="55">
        <v>0.11</v>
      </c>
      <c r="F183" s="55">
        <v>0.09</v>
      </c>
      <c r="G183" s="55">
        <v>0.04</v>
      </c>
      <c r="H183" s="55">
        <v>0.04</v>
      </c>
      <c r="I183" s="55">
        <v>0.05</v>
      </c>
      <c r="J183" s="55">
        <v>0.05</v>
      </c>
      <c r="K183" s="55">
        <v>0.04</v>
      </c>
      <c r="L183" s="55">
        <v>0.04</v>
      </c>
      <c r="M183" s="55">
        <v>0.06</v>
      </c>
      <c r="N183" s="55">
        <v>0.248</v>
      </c>
      <c r="O183" s="56"/>
    </row>
    <row r="184" spans="1:15" x14ac:dyDescent="0.25">
      <c r="A184" s="114" t="s">
        <v>305</v>
      </c>
      <c r="B184" s="63" t="s">
        <v>306</v>
      </c>
      <c r="C184" s="142">
        <v>0.5</v>
      </c>
      <c r="D184" s="55">
        <v>0.15</v>
      </c>
      <c r="E184" s="55">
        <v>0.12</v>
      </c>
      <c r="F184" s="55">
        <v>0.1</v>
      </c>
      <c r="G184" s="55">
        <v>0.1</v>
      </c>
      <c r="H184" s="55">
        <v>0.12</v>
      </c>
      <c r="I184" s="55">
        <v>0.12</v>
      </c>
      <c r="J184" s="55">
        <v>0.1</v>
      </c>
      <c r="K184" s="55">
        <v>0.1</v>
      </c>
      <c r="L184" s="55">
        <v>0.1</v>
      </c>
      <c r="M184" s="55">
        <v>0.11</v>
      </c>
      <c r="N184" s="55">
        <v>0.1</v>
      </c>
      <c r="O184" s="56"/>
    </row>
    <row r="185" spans="1:15" x14ac:dyDescent="0.25">
      <c r="A185" s="114" t="s">
        <v>307</v>
      </c>
      <c r="B185" s="143" t="s">
        <v>308</v>
      </c>
      <c r="C185" s="144" t="s">
        <v>286</v>
      </c>
      <c r="D185" s="144" t="s">
        <v>286</v>
      </c>
      <c r="E185" s="144" t="s">
        <v>286</v>
      </c>
      <c r="F185" s="144" t="s">
        <v>286</v>
      </c>
      <c r="G185" s="144" t="s">
        <v>286</v>
      </c>
      <c r="H185" s="144" t="s">
        <v>286</v>
      </c>
      <c r="I185" s="144" t="s">
        <v>286</v>
      </c>
      <c r="J185" s="144" t="s">
        <v>286</v>
      </c>
      <c r="K185" s="144" t="s">
        <v>286</v>
      </c>
      <c r="L185" s="144" t="s">
        <v>286</v>
      </c>
      <c r="M185" s="144" t="s">
        <v>286</v>
      </c>
      <c r="N185" s="144" t="s">
        <v>286</v>
      </c>
      <c r="O185" s="56"/>
    </row>
    <row r="186" spans="1:15" x14ac:dyDescent="0.25">
      <c r="A186" s="114" t="s">
        <v>309</v>
      </c>
      <c r="B186" s="143" t="s">
        <v>310</v>
      </c>
      <c r="C186" s="42">
        <v>95</v>
      </c>
      <c r="D186" s="42">
        <v>186</v>
      </c>
      <c r="E186" s="42">
        <v>173</v>
      </c>
      <c r="F186" s="42">
        <v>154</v>
      </c>
      <c r="G186" s="42">
        <v>120</v>
      </c>
      <c r="H186" s="42">
        <v>166</v>
      </c>
      <c r="I186" s="42">
        <v>171</v>
      </c>
      <c r="J186" s="42">
        <v>72</v>
      </c>
      <c r="K186" s="42">
        <v>149</v>
      </c>
      <c r="L186" s="42">
        <v>206</v>
      </c>
      <c r="M186" s="42">
        <v>248</v>
      </c>
      <c r="N186" s="42">
        <v>216</v>
      </c>
      <c r="O186" s="43"/>
    </row>
    <row r="187" spans="1:15" x14ac:dyDescent="0.25">
      <c r="A187" s="114" t="s">
        <v>311</v>
      </c>
      <c r="B187" s="63" t="s">
        <v>312</v>
      </c>
      <c r="C187" s="43">
        <v>36259</v>
      </c>
      <c r="D187" s="43">
        <v>36320</v>
      </c>
      <c r="E187" s="43">
        <v>36385</v>
      </c>
      <c r="F187" s="43">
        <v>36465</v>
      </c>
      <c r="G187" s="43">
        <v>36512</v>
      </c>
      <c r="H187" s="43">
        <v>36563</v>
      </c>
      <c r="I187" s="43">
        <v>36606</v>
      </c>
      <c r="J187" s="43">
        <v>36630</v>
      </c>
      <c r="K187" s="43">
        <v>36727</v>
      </c>
      <c r="L187" s="43">
        <v>36769</v>
      </c>
      <c r="M187" s="43">
        <v>36786</v>
      </c>
      <c r="N187" s="43">
        <v>36832</v>
      </c>
      <c r="O187" s="43"/>
    </row>
    <row r="188" spans="1:15" x14ac:dyDescent="0.25">
      <c r="A188" s="114" t="s">
        <v>313</v>
      </c>
      <c r="B188" s="63" t="s">
        <v>314</v>
      </c>
      <c r="C188" s="145" t="s">
        <v>315</v>
      </c>
      <c r="D188" s="145" t="s">
        <v>315</v>
      </c>
      <c r="E188" s="145" t="s">
        <v>315</v>
      </c>
      <c r="F188" s="145" t="s">
        <v>315</v>
      </c>
      <c r="G188" s="145" t="s">
        <v>315</v>
      </c>
      <c r="H188" s="145" t="s">
        <v>315</v>
      </c>
      <c r="I188" s="145" t="s">
        <v>315</v>
      </c>
      <c r="J188" s="145" t="s">
        <v>315</v>
      </c>
      <c r="K188" s="145" t="s">
        <v>315</v>
      </c>
      <c r="L188" s="145" t="s">
        <v>315</v>
      </c>
      <c r="M188" s="145" t="s">
        <v>315</v>
      </c>
      <c r="N188" s="145" t="s">
        <v>315</v>
      </c>
      <c r="O188" s="43"/>
    </row>
    <row r="189" spans="1:15" x14ac:dyDescent="0.25">
      <c r="A189" s="114" t="s">
        <v>316</v>
      </c>
      <c r="B189" s="63" t="s">
        <v>317</v>
      </c>
      <c r="C189" s="42">
        <v>21</v>
      </c>
      <c r="D189" s="42">
        <v>21</v>
      </c>
      <c r="E189" s="42">
        <v>21</v>
      </c>
      <c r="F189" s="42">
        <v>21</v>
      </c>
      <c r="G189" s="42">
        <v>21</v>
      </c>
      <c r="H189" s="42">
        <v>21</v>
      </c>
      <c r="I189" s="42">
        <v>21</v>
      </c>
      <c r="J189" s="42">
        <v>21</v>
      </c>
      <c r="K189" s="42">
        <v>21</v>
      </c>
      <c r="L189" s="42">
        <v>21</v>
      </c>
      <c r="M189" s="42">
        <v>21</v>
      </c>
      <c r="N189" s="42">
        <v>21</v>
      </c>
      <c r="O189" s="43"/>
    </row>
    <row r="190" spans="1:15" x14ac:dyDescent="0.25">
      <c r="A190" s="114" t="s">
        <v>318</v>
      </c>
      <c r="B190" s="63" t="s">
        <v>319</v>
      </c>
      <c r="C190" s="42">
        <v>19</v>
      </c>
      <c r="D190" s="42">
        <v>19</v>
      </c>
      <c r="E190" s="42">
        <v>19</v>
      </c>
      <c r="F190" s="42">
        <v>19</v>
      </c>
      <c r="G190" s="42">
        <v>19</v>
      </c>
      <c r="H190" s="42">
        <v>19</v>
      </c>
      <c r="I190" s="42">
        <v>19</v>
      </c>
      <c r="J190" s="42">
        <v>19</v>
      </c>
      <c r="K190" s="42">
        <v>19</v>
      </c>
      <c r="L190" s="42">
        <v>19</v>
      </c>
      <c r="M190" s="42">
        <v>19</v>
      </c>
      <c r="N190" s="42">
        <v>19</v>
      </c>
      <c r="O190" s="43"/>
    </row>
    <row r="191" spans="1:15" x14ac:dyDescent="0.25">
      <c r="A191" s="114" t="s">
        <v>320</v>
      </c>
      <c r="B191" s="63" t="s">
        <v>321</v>
      </c>
      <c r="C191" s="138">
        <v>19</v>
      </c>
      <c r="D191" s="42">
        <v>19</v>
      </c>
      <c r="E191" s="42">
        <v>19</v>
      </c>
      <c r="F191" s="42">
        <v>19</v>
      </c>
      <c r="G191" s="42">
        <v>19</v>
      </c>
      <c r="H191" s="42">
        <v>19</v>
      </c>
      <c r="I191" s="42">
        <v>19</v>
      </c>
      <c r="J191" s="42">
        <v>19</v>
      </c>
      <c r="K191" s="42">
        <v>19</v>
      </c>
      <c r="L191" s="42">
        <v>19</v>
      </c>
      <c r="M191" s="42">
        <v>19</v>
      </c>
      <c r="N191" s="42">
        <v>19</v>
      </c>
      <c r="O191" s="43"/>
    </row>
    <row r="192" spans="1:15" x14ac:dyDescent="0.25">
      <c r="A192" s="114" t="s">
        <v>322</v>
      </c>
      <c r="B192" s="146" t="s">
        <v>323</v>
      </c>
      <c r="C192" s="122">
        <v>23</v>
      </c>
      <c r="D192" s="122">
        <v>23</v>
      </c>
      <c r="E192" s="122">
        <v>23</v>
      </c>
      <c r="F192" s="122">
        <v>23</v>
      </c>
      <c r="G192" s="122">
        <v>23</v>
      </c>
      <c r="H192" s="122">
        <v>23</v>
      </c>
      <c r="I192" s="122">
        <v>23</v>
      </c>
      <c r="J192" s="122">
        <v>23</v>
      </c>
      <c r="K192" s="122">
        <v>23</v>
      </c>
      <c r="L192" s="122">
        <v>23</v>
      </c>
      <c r="M192" s="122">
        <v>23</v>
      </c>
      <c r="N192" s="122">
        <v>23</v>
      </c>
      <c r="O192" s="147"/>
    </row>
    <row r="193" spans="1:15" x14ac:dyDescent="0.25">
      <c r="A193" s="114" t="s">
        <v>324</v>
      </c>
      <c r="B193" s="63" t="s">
        <v>325</v>
      </c>
      <c r="C193" s="42">
        <v>16</v>
      </c>
      <c r="D193" s="42">
        <v>16</v>
      </c>
      <c r="E193" s="42">
        <v>16</v>
      </c>
      <c r="F193" s="42">
        <v>16</v>
      </c>
      <c r="G193" s="42">
        <v>16</v>
      </c>
      <c r="H193" s="42">
        <v>16</v>
      </c>
      <c r="I193" s="42">
        <v>16</v>
      </c>
      <c r="J193" s="42">
        <v>16</v>
      </c>
      <c r="K193" s="42">
        <v>16</v>
      </c>
      <c r="L193" s="42">
        <v>16</v>
      </c>
      <c r="M193" s="42">
        <v>16</v>
      </c>
      <c r="N193" s="42">
        <v>16</v>
      </c>
      <c r="O193" s="43"/>
    </row>
    <row r="194" spans="1:15" x14ac:dyDescent="0.25">
      <c r="A194" s="114" t="s">
        <v>326</v>
      </c>
      <c r="B194" s="63" t="s">
        <v>327</v>
      </c>
      <c r="C194" s="42">
        <v>1</v>
      </c>
      <c r="D194" s="42">
        <v>1</v>
      </c>
      <c r="E194" s="42">
        <v>1</v>
      </c>
      <c r="F194" s="42">
        <v>1</v>
      </c>
      <c r="G194" s="42">
        <v>1</v>
      </c>
      <c r="H194" s="42">
        <v>1</v>
      </c>
      <c r="I194" s="42">
        <v>1</v>
      </c>
      <c r="J194" s="42">
        <v>1</v>
      </c>
      <c r="K194" s="42">
        <v>1</v>
      </c>
      <c r="L194" s="42">
        <v>1</v>
      </c>
      <c r="M194" s="42">
        <v>1</v>
      </c>
      <c r="N194" s="42">
        <v>1</v>
      </c>
      <c r="O194" s="43"/>
    </row>
    <row r="195" spans="1:15" x14ac:dyDescent="0.25">
      <c r="A195" s="114" t="s">
        <v>328</v>
      </c>
      <c r="B195" s="63" t="s">
        <v>329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3"/>
    </row>
    <row r="196" spans="1:15" x14ac:dyDescent="0.25">
      <c r="A196" s="114" t="s">
        <v>330</v>
      </c>
      <c r="B196" s="63" t="s">
        <v>331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3"/>
    </row>
    <row r="197" spans="1:15" x14ac:dyDescent="0.25">
      <c r="A197" s="114" t="s">
        <v>332</v>
      </c>
      <c r="B197" s="63" t="s">
        <v>333</v>
      </c>
      <c r="C197" s="42">
        <v>6</v>
      </c>
      <c r="D197" s="42">
        <v>6</v>
      </c>
      <c r="E197" s="42">
        <v>6</v>
      </c>
      <c r="F197" s="42">
        <v>6</v>
      </c>
      <c r="G197" s="42">
        <v>6</v>
      </c>
      <c r="H197" s="42">
        <v>6</v>
      </c>
      <c r="I197" s="42">
        <v>6</v>
      </c>
      <c r="J197" s="42">
        <v>6</v>
      </c>
      <c r="K197" s="42">
        <v>6</v>
      </c>
      <c r="L197" s="42">
        <v>6</v>
      </c>
      <c r="M197" s="42">
        <v>6</v>
      </c>
      <c r="N197" s="42">
        <v>6</v>
      </c>
      <c r="O197" s="43"/>
    </row>
    <row r="198" spans="1:15" x14ac:dyDescent="0.25">
      <c r="A198" s="114" t="s">
        <v>334</v>
      </c>
      <c r="B198" s="148" t="s">
        <v>335</v>
      </c>
      <c r="C198" s="149">
        <v>22</v>
      </c>
      <c r="D198" s="149">
        <v>22</v>
      </c>
      <c r="E198" s="149">
        <v>22</v>
      </c>
      <c r="F198" s="149">
        <v>22</v>
      </c>
      <c r="G198" s="149">
        <v>22</v>
      </c>
      <c r="H198" s="149">
        <v>22</v>
      </c>
      <c r="I198" s="149">
        <v>22</v>
      </c>
      <c r="J198" s="149">
        <v>22</v>
      </c>
      <c r="K198" s="149">
        <v>22</v>
      </c>
      <c r="L198" s="149">
        <v>22</v>
      </c>
      <c r="M198" s="149">
        <v>22</v>
      </c>
      <c r="N198" s="149">
        <v>22</v>
      </c>
      <c r="O198" s="118"/>
    </row>
    <row r="199" spans="1:15" ht="8.25" customHeight="1" x14ac:dyDescent="0.25">
      <c r="B199" s="68"/>
      <c r="C199" s="43"/>
      <c r="D199" s="43"/>
      <c r="E199" s="43"/>
      <c r="F199" s="43"/>
      <c r="G199" s="43"/>
      <c r="H199" s="43"/>
      <c r="I199" s="43"/>
      <c r="J199" s="120"/>
      <c r="K199" s="120"/>
      <c r="L199" s="43"/>
      <c r="M199" s="43"/>
      <c r="N199" s="43"/>
      <c r="O199" s="43"/>
    </row>
    <row r="200" spans="1:15" x14ac:dyDescent="0.25">
      <c r="A200" s="114" t="s">
        <v>336</v>
      </c>
      <c r="B200" s="63" t="s">
        <v>337</v>
      </c>
      <c r="C200" s="42">
        <v>17</v>
      </c>
      <c r="D200" s="42">
        <v>17</v>
      </c>
      <c r="E200" s="42">
        <v>17</v>
      </c>
      <c r="F200" s="42">
        <v>17</v>
      </c>
      <c r="G200" s="42">
        <v>17</v>
      </c>
      <c r="H200" s="42">
        <v>17</v>
      </c>
      <c r="I200" s="42">
        <v>17</v>
      </c>
      <c r="J200" s="42">
        <v>17</v>
      </c>
      <c r="K200" s="42">
        <v>17</v>
      </c>
      <c r="L200" s="42">
        <v>17</v>
      </c>
      <c r="M200" s="42">
        <v>17</v>
      </c>
      <c r="N200" s="42">
        <v>17</v>
      </c>
      <c r="O200" s="43"/>
    </row>
    <row r="201" spans="1:15" x14ac:dyDescent="0.25">
      <c r="A201" s="114" t="s">
        <v>338</v>
      </c>
      <c r="B201" s="63" t="s">
        <v>339</v>
      </c>
      <c r="C201" s="42">
        <v>15740</v>
      </c>
      <c r="D201" s="42">
        <v>15740</v>
      </c>
      <c r="E201" s="42">
        <v>15740</v>
      </c>
      <c r="F201" s="42">
        <v>15740</v>
      </c>
      <c r="G201" s="42">
        <v>15740</v>
      </c>
      <c r="H201" s="42">
        <v>15740</v>
      </c>
      <c r="I201" s="42">
        <v>15740</v>
      </c>
      <c r="J201" s="42">
        <v>15740</v>
      </c>
      <c r="K201" s="42">
        <v>15740</v>
      </c>
      <c r="L201" s="42">
        <v>15740</v>
      </c>
      <c r="M201" s="42">
        <v>15740</v>
      </c>
      <c r="N201" s="42">
        <v>15740</v>
      </c>
      <c r="O201" s="43"/>
    </row>
    <row r="202" spans="1:15" ht="8.25" customHeight="1" x14ac:dyDescent="0.25">
      <c r="B202" s="150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</row>
    <row r="203" spans="1:15" ht="8.25" customHeight="1" x14ac:dyDescent="0.25">
      <c r="B203" s="152"/>
      <c r="C203" s="151"/>
      <c r="D203" s="151"/>
      <c r="E203" s="151"/>
      <c r="F203" s="151"/>
      <c r="G203" s="151"/>
      <c r="H203" s="151"/>
      <c r="I203" s="153"/>
      <c r="J203" s="153"/>
      <c r="K203" s="153"/>
      <c r="L203" s="153"/>
      <c r="M203" s="153"/>
      <c r="N203" s="153"/>
      <c r="O203" s="153"/>
    </row>
    <row r="204" spans="1:15" x14ac:dyDescent="0.25">
      <c r="B204" s="35" t="s">
        <v>340</v>
      </c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1:15" ht="15.75" x14ac:dyDescent="0.25">
      <c r="A205" s="114" t="s">
        <v>341</v>
      </c>
      <c r="B205" s="78" t="s">
        <v>342</v>
      </c>
      <c r="C205" s="41">
        <v>182</v>
      </c>
      <c r="D205" s="41">
        <v>183</v>
      </c>
      <c r="E205" s="41">
        <v>181</v>
      </c>
      <c r="F205" s="41">
        <v>181</v>
      </c>
      <c r="G205" s="41">
        <v>180</v>
      </c>
      <c r="H205" s="41">
        <v>182</v>
      </c>
      <c r="I205" s="41">
        <v>182</v>
      </c>
      <c r="J205" s="41">
        <v>182</v>
      </c>
      <c r="K205" s="41">
        <v>177</v>
      </c>
      <c r="L205" s="41">
        <v>175</v>
      </c>
      <c r="M205" s="41">
        <v>180</v>
      </c>
      <c r="N205" s="41">
        <v>180</v>
      </c>
      <c r="O205" s="41"/>
    </row>
    <row r="206" spans="1:15" x14ac:dyDescent="0.25">
      <c r="A206" s="114" t="s">
        <v>343</v>
      </c>
      <c r="B206" s="21" t="s">
        <v>344</v>
      </c>
      <c r="C206" s="43">
        <v>26</v>
      </c>
      <c r="D206" s="43">
        <v>26</v>
      </c>
      <c r="E206" s="43">
        <v>26</v>
      </c>
      <c r="F206" s="43">
        <v>26</v>
      </c>
      <c r="G206" s="43">
        <v>26</v>
      </c>
      <c r="H206" s="43">
        <v>26</v>
      </c>
      <c r="I206" s="43">
        <v>27</v>
      </c>
      <c r="J206" s="43">
        <v>26</v>
      </c>
      <c r="K206" s="43">
        <v>26</v>
      </c>
      <c r="L206" s="43">
        <v>26</v>
      </c>
      <c r="M206" s="43">
        <v>27</v>
      </c>
      <c r="N206" s="43">
        <v>26</v>
      </c>
      <c r="O206" s="43"/>
    </row>
    <row r="207" spans="1:15" x14ac:dyDescent="0.25">
      <c r="A207" s="114" t="s">
        <v>345</v>
      </c>
      <c r="B207" s="21" t="s">
        <v>346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/>
    </row>
    <row r="208" spans="1:15" x14ac:dyDescent="0.25">
      <c r="A208" s="114" t="s">
        <v>347</v>
      </c>
      <c r="B208" s="21" t="s">
        <v>348</v>
      </c>
      <c r="C208" s="43">
        <v>16</v>
      </c>
      <c r="D208" s="43">
        <v>16</v>
      </c>
      <c r="E208" s="43">
        <v>15</v>
      </c>
      <c r="F208" s="43">
        <v>18</v>
      </c>
      <c r="G208" s="43">
        <v>18</v>
      </c>
      <c r="H208" s="43">
        <v>18</v>
      </c>
      <c r="I208" s="43">
        <v>18</v>
      </c>
      <c r="J208" s="43">
        <v>20</v>
      </c>
      <c r="K208" s="43">
        <v>17</v>
      </c>
      <c r="L208" s="43">
        <v>17</v>
      </c>
      <c r="M208" s="43">
        <v>17</v>
      </c>
      <c r="N208" s="43">
        <v>17</v>
      </c>
      <c r="O208" s="43"/>
    </row>
    <row r="209" spans="1:15" x14ac:dyDescent="0.25">
      <c r="A209" s="114" t="s">
        <v>349</v>
      </c>
      <c r="B209" s="21" t="s">
        <v>346</v>
      </c>
      <c r="C209" s="43">
        <v>27</v>
      </c>
      <c r="D209" s="43">
        <v>27</v>
      </c>
      <c r="E209" s="43">
        <v>28</v>
      </c>
      <c r="F209" s="43">
        <v>26</v>
      </c>
      <c r="G209" s="43">
        <v>26</v>
      </c>
      <c r="H209" s="43">
        <v>26</v>
      </c>
      <c r="I209" s="43">
        <v>26</v>
      </c>
      <c r="J209" s="43">
        <v>25</v>
      </c>
      <c r="K209" s="43">
        <v>28</v>
      </c>
      <c r="L209" s="43">
        <v>27</v>
      </c>
      <c r="M209" s="43">
        <v>27</v>
      </c>
      <c r="N209" s="43">
        <v>27</v>
      </c>
      <c r="O209" s="43"/>
    </row>
    <row r="210" spans="1:15" x14ac:dyDescent="0.25">
      <c r="A210" s="114" t="s">
        <v>350</v>
      </c>
      <c r="B210" s="21" t="s">
        <v>351</v>
      </c>
      <c r="C210" s="43">
        <v>30</v>
      </c>
      <c r="D210" s="43">
        <v>30</v>
      </c>
      <c r="E210" s="43">
        <v>30</v>
      </c>
      <c r="F210" s="43">
        <v>30</v>
      </c>
      <c r="G210" s="43">
        <v>31</v>
      </c>
      <c r="H210" s="43">
        <v>31</v>
      </c>
      <c r="I210" s="43">
        <v>30</v>
      </c>
      <c r="J210" s="43">
        <v>29</v>
      </c>
      <c r="K210" s="43">
        <v>27</v>
      </c>
      <c r="L210" s="43">
        <v>26</v>
      </c>
      <c r="M210" s="43">
        <v>26</v>
      </c>
      <c r="N210" s="43">
        <v>26</v>
      </c>
      <c r="O210" s="43"/>
    </row>
    <row r="211" spans="1:15" x14ac:dyDescent="0.25">
      <c r="A211" s="114" t="s">
        <v>352</v>
      </c>
      <c r="B211" s="21" t="s">
        <v>346</v>
      </c>
      <c r="C211" s="43">
        <v>83</v>
      </c>
      <c r="D211" s="43">
        <v>84</v>
      </c>
      <c r="E211" s="43">
        <v>82</v>
      </c>
      <c r="F211" s="43">
        <v>81</v>
      </c>
      <c r="G211" s="43">
        <v>79</v>
      </c>
      <c r="H211" s="43">
        <v>81</v>
      </c>
      <c r="I211" s="43">
        <v>81</v>
      </c>
      <c r="J211" s="43">
        <v>82</v>
      </c>
      <c r="K211" s="43">
        <v>79</v>
      </c>
      <c r="L211" s="43">
        <v>79</v>
      </c>
      <c r="M211" s="43">
        <v>83</v>
      </c>
      <c r="N211" s="43">
        <v>84</v>
      </c>
      <c r="O211" s="43"/>
    </row>
    <row r="212" spans="1:15" ht="15.75" x14ac:dyDescent="0.25">
      <c r="A212" s="114" t="s">
        <v>353</v>
      </c>
      <c r="B212" s="78" t="s">
        <v>354</v>
      </c>
      <c r="C212" s="41">
        <v>46</v>
      </c>
      <c r="D212" s="41">
        <v>46</v>
      </c>
      <c r="E212" s="41">
        <v>46</v>
      </c>
      <c r="F212" s="41">
        <v>46</v>
      </c>
      <c r="G212" s="41">
        <v>46</v>
      </c>
      <c r="H212" s="41">
        <v>46</v>
      </c>
      <c r="I212" s="41">
        <v>46</v>
      </c>
      <c r="J212" s="41">
        <v>46</v>
      </c>
      <c r="K212" s="41">
        <v>46</v>
      </c>
      <c r="L212" s="41">
        <v>46</v>
      </c>
      <c r="M212" s="41">
        <v>50</v>
      </c>
      <c r="N212" s="41">
        <v>50</v>
      </c>
      <c r="O212" s="41"/>
    </row>
    <row r="213" spans="1:15" x14ac:dyDescent="0.25">
      <c r="A213" s="114" t="s">
        <v>355</v>
      </c>
      <c r="B213" s="154" t="s">
        <v>356</v>
      </c>
      <c r="C213" s="42">
        <v>4</v>
      </c>
      <c r="D213" s="42">
        <v>4</v>
      </c>
      <c r="E213" s="42">
        <v>4</v>
      </c>
      <c r="F213" s="42">
        <v>4</v>
      </c>
      <c r="G213" s="42">
        <v>4</v>
      </c>
      <c r="H213" s="42">
        <v>4</v>
      </c>
      <c r="I213" s="42">
        <v>4</v>
      </c>
      <c r="J213" s="42">
        <v>4</v>
      </c>
      <c r="K213" s="42">
        <v>4</v>
      </c>
      <c r="L213" s="42">
        <v>4</v>
      </c>
      <c r="M213" s="42">
        <v>5</v>
      </c>
      <c r="N213" s="42">
        <v>5</v>
      </c>
      <c r="O213" s="43"/>
    </row>
    <row r="214" spans="1:15" x14ac:dyDescent="0.25">
      <c r="A214" s="114" t="s">
        <v>357</v>
      </c>
      <c r="B214" s="154" t="s">
        <v>358</v>
      </c>
      <c r="C214" s="42">
        <v>42</v>
      </c>
      <c r="D214" s="42">
        <v>42</v>
      </c>
      <c r="E214" s="42">
        <v>42</v>
      </c>
      <c r="F214" s="42">
        <v>42</v>
      </c>
      <c r="G214" s="42">
        <v>42</v>
      </c>
      <c r="H214" s="42">
        <v>42</v>
      </c>
      <c r="I214" s="42">
        <v>42</v>
      </c>
      <c r="J214" s="42">
        <v>42</v>
      </c>
      <c r="K214" s="42">
        <v>42</v>
      </c>
      <c r="L214" s="42">
        <v>42</v>
      </c>
      <c r="M214" s="42">
        <v>45</v>
      </c>
      <c r="N214" s="42">
        <v>45</v>
      </c>
      <c r="O214" s="43"/>
    </row>
    <row r="215" spans="1:15" ht="8.25" customHeight="1" x14ac:dyDescent="0.25">
      <c r="B215" s="155"/>
      <c r="C215" s="156"/>
      <c r="D215" s="156"/>
      <c r="E215" s="156"/>
      <c r="F215" s="156"/>
      <c r="G215" s="156"/>
      <c r="H215" s="156"/>
      <c r="I215" s="156"/>
      <c r="J215" s="157"/>
      <c r="K215" s="156"/>
      <c r="L215" s="156"/>
      <c r="M215" s="156"/>
      <c r="N215" s="156"/>
      <c r="O215" s="156"/>
    </row>
    <row r="216" spans="1:15" x14ac:dyDescent="0.25">
      <c r="B216" s="35" t="s">
        <v>359</v>
      </c>
      <c r="C216" s="41"/>
      <c r="D216" s="41"/>
      <c r="E216" s="41"/>
      <c r="F216" s="41"/>
      <c r="G216" s="41"/>
      <c r="H216" s="41"/>
      <c r="I216" s="41"/>
      <c r="J216" s="44"/>
      <c r="K216" s="41"/>
      <c r="L216" s="41"/>
      <c r="M216" s="45"/>
      <c r="N216" s="41"/>
      <c r="O216" s="41"/>
    </row>
    <row r="217" spans="1:15" x14ac:dyDescent="0.25">
      <c r="A217" s="114" t="s">
        <v>360</v>
      </c>
      <c r="B217" s="22" t="s">
        <v>361</v>
      </c>
      <c r="C217" s="42">
        <v>24</v>
      </c>
      <c r="D217" s="42">
        <v>24</v>
      </c>
      <c r="E217" s="42">
        <v>24</v>
      </c>
      <c r="F217" s="42">
        <v>24</v>
      </c>
      <c r="G217" s="42">
        <v>24</v>
      </c>
      <c r="H217" s="42">
        <v>24</v>
      </c>
      <c r="I217" s="42">
        <v>24</v>
      </c>
      <c r="J217" s="42">
        <v>24</v>
      </c>
      <c r="K217" s="42">
        <v>24</v>
      </c>
      <c r="L217" s="42">
        <v>24</v>
      </c>
      <c r="M217" s="42">
        <v>24</v>
      </c>
      <c r="N217" s="42">
        <v>24</v>
      </c>
      <c r="O217" s="43"/>
    </row>
    <row r="218" spans="1:15" x14ac:dyDescent="0.25">
      <c r="A218" s="114" t="s">
        <v>362</v>
      </c>
      <c r="B218" s="22" t="s">
        <v>363</v>
      </c>
      <c r="C218" s="42">
        <v>235</v>
      </c>
      <c r="D218" s="42">
        <v>184</v>
      </c>
      <c r="E218" s="42">
        <v>195</v>
      </c>
      <c r="F218" s="42">
        <v>164</v>
      </c>
      <c r="G218" s="42">
        <v>161</v>
      </c>
      <c r="H218" s="42">
        <v>241</v>
      </c>
      <c r="I218" s="42">
        <v>287</v>
      </c>
      <c r="J218" s="42">
        <v>241</v>
      </c>
      <c r="K218" s="42">
        <v>345</v>
      </c>
      <c r="L218" s="42">
        <v>333</v>
      </c>
      <c r="M218" s="42">
        <v>274</v>
      </c>
      <c r="N218" s="42">
        <v>264</v>
      </c>
      <c r="O218" s="43"/>
    </row>
    <row r="219" spans="1:15" x14ac:dyDescent="0.25">
      <c r="A219" s="114" t="s">
        <v>364</v>
      </c>
      <c r="B219" s="22" t="s">
        <v>365</v>
      </c>
      <c r="C219" s="42">
        <v>235</v>
      </c>
      <c r="D219" s="42">
        <v>184</v>
      </c>
      <c r="E219" s="42">
        <v>195</v>
      </c>
      <c r="F219" s="42">
        <v>164</v>
      </c>
      <c r="G219" s="42">
        <v>161</v>
      </c>
      <c r="H219" s="42">
        <v>241</v>
      </c>
      <c r="I219" s="42">
        <v>287</v>
      </c>
      <c r="J219" s="42">
        <v>241</v>
      </c>
      <c r="K219" s="42">
        <v>345</v>
      </c>
      <c r="L219" s="42">
        <v>333</v>
      </c>
      <c r="M219" s="42">
        <v>274</v>
      </c>
      <c r="N219" s="42">
        <v>264</v>
      </c>
      <c r="O219" s="43"/>
    </row>
    <row r="220" spans="1:15" x14ac:dyDescent="0.25">
      <c r="A220" s="114" t="s">
        <v>366</v>
      </c>
      <c r="B220" s="22" t="s">
        <v>367</v>
      </c>
      <c r="C220" s="42">
        <v>2000</v>
      </c>
      <c r="D220" s="42">
        <v>2200</v>
      </c>
      <c r="E220" s="42">
        <v>4000</v>
      </c>
      <c r="F220" s="42">
        <v>2200</v>
      </c>
      <c r="G220" s="42">
        <v>4000</v>
      </c>
      <c r="H220" s="42">
        <v>4000</v>
      </c>
      <c r="I220" s="42">
        <v>4000</v>
      </c>
      <c r="J220" s="42">
        <v>4000</v>
      </c>
      <c r="K220" s="42">
        <v>4000</v>
      </c>
      <c r="L220" s="42">
        <v>4000</v>
      </c>
      <c r="M220" s="42">
        <v>4000</v>
      </c>
      <c r="N220" s="42">
        <v>4000</v>
      </c>
      <c r="O220" s="43"/>
    </row>
    <row r="221" spans="1:15" x14ac:dyDescent="0.25">
      <c r="A221" s="114" t="s">
        <v>368</v>
      </c>
      <c r="B221" s="22" t="s">
        <v>369</v>
      </c>
      <c r="C221" s="42">
        <v>718</v>
      </c>
      <c r="D221" s="42">
        <v>741</v>
      </c>
      <c r="E221" s="42">
        <v>1218</v>
      </c>
      <c r="F221" s="42">
        <v>1144</v>
      </c>
      <c r="G221" s="42">
        <v>1650</v>
      </c>
      <c r="H221" s="42">
        <v>1648</v>
      </c>
      <c r="I221" s="42">
        <v>1832</v>
      </c>
      <c r="J221" s="42">
        <v>2538</v>
      </c>
      <c r="K221" s="42">
        <v>1385</v>
      </c>
      <c r="L221" s="42">
        <v>677</v>
      </c>
      <c r="M221" s="42">
        <v>919</v>
      </c>
      <c r="N221" s="42">
        <v>917</v>
      </c>
      <c r="O221" s="43"/>
    </row>
    <row r="222" spans="1:15" x14ac:dyDescent="0.25">
      <c r="A222" s="114" t="s">
        <v>370</v>
      </c>
      <c r="B222" s="22" t="s">
        <v>371</v>
      </c>
      <c r="C222" s="42">
        <v>718</v>
      </c>
      <c r="D222" s="42">
        <v>741</v>
      </c>
      <c r="E222" s="42">
        <v>1218</v>
      </c>
      <c r="F222" s="42">
        <v>1144</v>
      </c>
      <c r="G222" s="42">
        <v>1650</v>
      </c>
      <c r="H222" s="42">
        <v>1648</v>
      </c>
      <c r="I222" s="42">
        <v>1832</v>
      </c>
      <c r="J222" s="42">
        <v>2538</v>
      </c>
      <c r="K222" s="42">
        <v>1385</v>
      </c>
      <c r="L222" s="42">
        <v>677</v>
      </c>
      <c r="M222" s="42">
        <v>919</v>
      </c>
      <c r="N222" s="42">
        <v>917</v>
      </c>
      <c r="O222" s="43"/>
    </row>
    <row r="223" spans="1:15" x14ac:dyDescent="0.25">
      <c r="A223" s="114" t="s">
        <v>372</v>
      </c>
      <c r="B223" s="22" t="s">
        <v>373</v>
      </c>
      <c r="C223" s="42">
        <v>16411</v>
      </c>
      <c r="D223" s="42">
        <v>16411</v>
      </c>
      <c r="E223" s="42">
        <v>14611</v>
      </c>
      <c r="F223" s="42">
        <v>16411</v>
      </c>
      <c r="G223" s="42">
        <v>14611</v>
      </c>
      <c r="H223" s="42">
        <v>14611</v>
      </c>
      <c r="I223" s="42">
        <v>14611</v>
      </c>
      <c r="J223" s="42">
        <v>14611</v>
      </c>
      <c r="K223" s="42">
        <v>14611</v>
      </c>
      <c r="L223" s="42">
        <v>14611</v>
      </c>
      <c r="M223" s="42">
        <v>14611</v>
      </c>
      <c r="N223" s="42">
        <v>14611</v>
      </c>
      <c r="O223" s="43"/>
    </row>
    <row r="224" spans="1:15" ht="27" customHeight="1" x14ac:dyDescent="0.25">
      <c r="A224" s="114" t="s">
        <v>374</v>
      </c>
      <c r="B224" s="22" t="s">
        <v>375</v>
      </c>
      <c r="C224" s="42">
        <v>20651</v>
      </c>
      <c r="D224" s="42">
        <v>20451</v>
      </c>
      <c r="E224" s="42">
        <v>20451</v>
      </c>
      <c r="F224" s="42">
        <v>20451</v>
      </c>
      <c r="G224" s="42">
        <v>20451</v>
      </c>
      <c r="H224" s="42">
        <v>20451</v>
      </c>
      <c r="I224" s="42">
        <v>20451</v>
      </c>
      <c r="J224" s="42">
        <v>20451</v>
      </c>
      <c r="K224" s="42">
        <v>20451</v>
      </c>
      <c r="L224" s="42">
        <v>20451</v>
      </c>
      <c r="M224" s="42">
        <v>20451</v>
      </c>
      <c r="N224" s="42">
        <v>20451</v>
      </c>
      <c r="O224" s="43"/>
    </row>
    <row r="225" spans="1:15" ht="15" customHeight="1" x14ac:dyDescent="0.25">
      <c r="E225" s="173" t="s">
        <v>381</v>
      </c>
      <c r="F225" s="173"/>
      <c r="G225" s="173"/>
      <c r="H225" s="173"/>
      <c r="I225" s="173"/>
      <c r="J225" s="173"/>
      <c r="K225" s="173"/>
      <c r="L225" s="173"/>
      <c r="M225" s="173"/>
      <c r="N225" s="173"/>
    </row>
    <row r="226" spans="1:15" x14ac:dyDescent="0.25">
      <c r="B226" s="158"/>
    </row>
    <row r="227" spans="1:15" x14ac:dyDescent="0.25">
      <c r="B227" s="158"/>
    </row>
    <row r="229" spans="1:15" s="162" customFormat="1" ht="18" x14ac:dyDescent="0.25">
      <c r="A229" s="160"/>
      <c r="B229" s="161"/>
      <c r="C229" s="166" t="s">
        <v>377</v>
      </c>
      <c r="D229" s="166"/>
      <c r="E229" s="166"/>
      <c r="F229" s="163"/>
      <c r="G229" s="163"/>
      <c r="H229" s="164" t="s">
        <v>379</v>
      </c>
      <c r="I229" s="164"/>
      <c r="J229" s="164"/>
      <c r="K229" s="161"/>
      <c r="L229" s="161"/>
      <c r="M229" s="161"/>
      <c r="N229" s="161"/>
      <c r="O229" s="161"/>
    </row>
    <row r="230" spans="1:15" s="162" customFormat="1" ht="18" x14ac:dyDescent="0.25">
      <c r="A230" s="160"/>
      <c r="B230" s="161"/>
      <c r="C230" s="167" t="s">
        <v>378</v>
      </c>
      <c r="D230" s="167"/>
      <c r="E230" s="167"/>
      <c r="F230" s="163"/>
      <c r="G230" s="163"/>
      <c r="H230" s="165" t="s">
        <v>380</v>
      </c>
      <c r="I230" s="165"/>
      <c r="J230" s="165"/>
      <c r="K230" s="161"/>
      <c r="L230" s="161"/>
      <c r="M230" s="161"/>
      <c r="N230" s="161"/>
      <c r="O230" s="161"/>
    </row>
  </sheetData>
  <mergeCells count="11">
    <mergeCell ref="H229:J229"/>
    <mergeCell ref="H230:J230"/>
    <mergeCell ref="C229:E229"/>
    <mergeCell ref="C230:E230"/>
    <mergeCell ref="A1:A10"/>
    <mergeCell ref="B1:O1"/>
    <mergeCell ref="B3:O3"/>
    <mergeCell ref="B4:O4"/>
    <mergeCell ref="B6:O6"/>
    <mergeCell ref="B7:O7"/>
    <mergeCell ref="E225:N225"/>
  </mergeCells>
  <printOptions horizontalCentered="1"/>
  <pageMargins left="0" right="0" top="0.78740157480314965" bottom="0" header="0.31496062992125984" footer="0.31496062992125984"/>
  <pageSetup scale="44" fitToHeight="0" orientation="landscape" r:id="rId1"/>
  <headerFooter scaleWithDoc="0">
    <oddFooter>&amp;CPagina &amp;P de &amp;N</oddFooter>
  </headerFooter>
  <rowBreaks count="3" manualBreakCount="3">
    <brk id="74" min="1" max="14" man="1"/>
    <brk id="128" min="1" max="14" man="1"/>
    <brk id="187" min="1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 2022</vt:lpstr>
      <vt:lpstr>'PIGOO 2022'!Área_de_impresión</vt:lpstr>
      <vt:lpstr>'PIGOO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Hernandez</dc:creator>
  <cp:lastModifiedBy>ALMACEN</cp:lastModifiedBy>
  <cp:lastPrinted>2023-01-31T20:44:02Z</cp:lastPrinted>
  <dcterms:created xsi:type="dcterms:W3CDTF">2023-01-26T18:33:47Z</dcterms:created>
  <dcterms:modified xsi:type="dcterms:W3CDTF">2023-01-31T21:09:50Z</dcterms:modified>
</cp:coreProperties>
</file>